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enakina/Desktop/"/>
    </mc:Choice>
  </mc:AlternateContent>
  <xr:revisionPtr revIDLastSave="0" documentId="8_{5222CE4A-9138-BB4B-BCA3-8DEDA5E4401B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О8 Итоги расчета по МК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18" i="1" l="1"/>
</calcChain>
</file>

<file path=xl/sharedStrings.xml><?xml version="1.0" encoding="utf-8"?>
<sst xmlns="http://schemas.openxmlformats.org/spreadsheetml/2006/main" count="61" uniqueCount="30">
  <si>
    <t/>
  </si>
  <si>
    <t>Тип ПУ</t>
  </si>
  <si>
    <t>Значность</t>
  </si>
  <si>
    <t>Показания на начало (дата, показания)</t>
  </si>
  <si>
    <t>Показания на конец (дата, показания)</t>
  </si>
  <si>
    <r>
      <rPr>
        <b/>
        <sz val="8"/>
        <color rgb="FF000000"/>
        <rFont val="Arial"/>
        <family val="2"/>
      </rPr>
      <t xml:space="preserve">Расход по ПУ, кВт.ч
</t>
    </r>
  </si>
  <si>
    <t>Расч. коэффиц.</t>
  </si>
  <si>
    <t>Общедомовые приборы учета (ОДПУ)</t>
  </si>
  <si>
    <t>Наименование точки учета</t>
  </si>
  <si>
    <t xml:space="preserve">Заводской номер </t>
  </si>
  <si>
    <r>
      <rPr>
        <b/>
        <sz val="8"/>
        <color rgb="FF000000"/>
        <rFont val="Arial"/>
        <family val="2"/>
      </rPr>
      <t xml:space="preserve">Итоговый расход, кВт.ч
</t>
    </r>
  </si>
  <si>
    <t>СЕ 308 1,0/16/6,3</t>
  </si>
  <si>
    <t>12286205913185</t>
  </si>
  <si>
    <t>12920201210508</t>
  </si>
  <si>
    <t>12921203903744</t>
  </si>
  <si>
    <t>12921203903753</t>
  </si>
  <si>
    <t>12921203904092</t>
  </si>
  <si>
    <t>12921203904119</t>
  </si>
  <si>
    <t>12921203904140</t>
  </si>
  <si>
    <t>12921203904187</t>
  </si>
  <si>
    <t>Итого</t>
  </si>
  <si>
    <t>Площадь жилых и нежилых помещений, кв. м.</t>
  </si>
  <si>
    <t>Объем электрической энергии, подлежащий оплате, кВт.ч</t>
  </si>
  <si>
    <t>Расчет ОДН</t>
  </si>
  <si>
    <r>
      <rPr>
        <sz val="8"/>
        <color indexed="8"/>
        <rFont val="Tahoma"/>
        <family val="2"/>
      </rPr>
      <t xml:space="preserve">Расход электрической энергии, </t>
    </r>
    <r>
      <rPr>
        <sz val="8"/>
        <color indexed="8"/>
        <rFont val="Tahoma"/>
        <family val="2"/>
      </rPr>
      <t xml:space="preserve">определенный по показаниям ОДПУ, кВт.ч
</t>
    </r>
  </si>
  <si>
    <t xml:space="preserve">Расход электрической энергии, определенный по показаниям ИПУ, кВт.ч (жилых помещений)
</t>
  </si>
  <si>
    <t xml:space="preserve">Расход электрической энергии, определенный по показаниям ИПУ, кВт.ч (нежилых помещений)
</t>
  </si>
  <si>
    <t>Объем электрической энергии, подлежащий оплате, руб.</t>
  </si>
  <si>
    <t xml:space="preserve">Тариф ОДН для начисления по лицевым счетам жилых и нежилых помещений, руб/м2 </t>
  </si>
  <si>
    <t>РАСХОД ЭЛЕКТРОСНАБЖЕНИЯ НА ОБЩЕДОМОВЫЕ НУЖДЫ ЗА ИЮНЬ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</si>
</sst>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19]0.000;\(0.000\)"/>
    <numFmt numFmtId="165" formatCode="[$-10419]0.00;\(0.00\)"/>
    <numFmt numFmtId="166" formatCode="[$-10419]0.000"/>
    <numFmt numFmtId="167" formatCode="[$-10419]dd\.mm\.yyyy"/>
    <numFmt numFmtId="168" formatCode="_-* #,##0.00\ _₽_-;\-* #,##0.00\ _₽_-;_-* &quot;-&quot;??\ _₽_-;_-@_-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44">
    <xf numFmtId="0" fontId="1" fillId="0" borderId="0" xfId="0" applyFont="1"/>
    <xf numFmtId="0" fontId="4" fillId="0" borderId="1" xfId="1" applyFont="1" applyBorder="1" applyAlignment="1">
      <alignment horizontal="center" vertical="center" textRotation="90" wrapText="1" readingOrder="1"/>
    </xf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0" fillId="0" borderId="0" xfId="0"/>
    <xf numFmtId="0" fontId="8" fillId="0" borderId="0" xfId="0" applyFont="1"/>
    <xf numFmtId="0" fontId="1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 readingOrder="1"/>
    </xf>
    <xf numFmtId="0" fontId="4" fillId="0" borderId="8" xfId="1" applyFont="1" applyBorder="1" applyAlignment="1">
      <alignment horizontal="center" vertical="center" wrapText="1" readingOrder="1"/>
    </xf>
    <xf numFmtId="0" fontId="3" fillId="0" borderId="8" xfId="1" applyFont="1" applyBorder="1" applyAlignment="1">
      <alignment vertical="top" wrapText="1" readingOrder="1"/>
    </xf>
    <xf numFmtId="0" fontId="2" fillId="0" borderId="7" xfId="1" applyFont="1" applyBorder="1" applyAlignment="1">
      <alignment vertical="top" wrapText="1" readingOrder="1"/>
    </xf>
    <xf numFmtId="0" fontId="13" fillId="0" borderId="1" xfId="1" applyFont="1" applyBorder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167" fontId="13" fillId="0" borderId="1" xfId="1" applyNumberFormat="1" applyFont="1" applyBorder="1" applyAlignment="1">
      <alignment horizontal="center" vertical="top" wrapText="1" readingOrder="1"/>
    </xf>
    <xf numFmtId="166" fontId="13" fillId="0" borderId="1" xfId="1" applyNumberFormat="1" applyFont="1" applyBorder="1" applyAlignment="1">
      <alignment horizontal="center" vertical="top" wrapText="1" readingOrder="1"/>
    </xf>
    <xf numFmtId="165" fontId="13" fillId="0" borderId="1" xfId="1" applyNumberFormat="1" applyFont="1" applyBorder="1" applyAlignment="1">
      <alignment horizontal="center" vertical="top" wrapText="1" readingOrder="1"/>
    </xf>
    <xf numFmtId="164" fontId="13" fillId="0" borderId="8" xfId="1" applyNumberFormat="1" applyFont="1" applyBorder="1" applyAlignment="1">
      <alignment vertical="top" wrapText="1" readingOrder="1"/>
    </xf>
    <xf numFmtId="43" fontId="1" fillId="0" borderId="3" xfId="2" applyFont="1" applyBorder="1" applyAlignment="1">
      <alignment vertical="top" wrapText="1"/>
    </xf>
    <xf numFmtId="168" fontId="11" fillId="0" borderId="3" xfId="1" applyNumberFormat="1" applyFont="1" applyBorder="1" applyAlignment="1">
      <alignment vertical="top" wrapText="1"/>
    </xf>
    <xf numFmtId="0" fontId="6" fillId="0" borderId="1" xfId="1" applyFont="1" applyBorder="1" applyAlignment="1">
      <alignment vertical="top" wrapText="1" readingOrder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0" borderId="9" xfId="0" applyFont="1" applyBorder="1"/>
    <xf numFmtId="0" fontId="1" fillId="0" borderId="0" xfId="0" applyFont="1"/>
    <xf numFmtId="0" fontId="4" fillId="0" borderId="0" xfId="1" applyFont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4" fillId="0" borderId="8" xfId="1" applyFont="1" applyBorder="1" applyAlignment="1">
      <alignment horizontal="left" vertical="center" wrapText="1" readingOrder="1"/>
    </xf>
    <xf numFmtId="0" fontId="4" fillId="0" borderId="3" xfId="1" applyFont="1" applyBorder="1" applyAlignment="1">
      <alignment horizontal="left" vertical="center" wrapText="1" readingOrder="1"/>
    </xf>
    <xf numFmtId="0" fontId="4" fillId="0" borderId="8" xfId="1" applyFont="1" applyBorder="1" applyAlignment="1">
      <alignment horizontal="center" vertical="center" wrapText="1" readingOrder="1"/>
    </xf>
    <xf numFmtId="0" fontId="4" fillId="0" borderId="3" xfId="1" applyFont="1" applyBorder="1" applyAlignment="1">
      <alignment horizontal="center" vertical="center" wrapText="1" readingOrder="1"/>
    </xf>
    <xf numFmtId="0" fontId="4" fillId="0" borderId="2" xfId="1" applyFont="1" applyBorder="1" applyAlignment="1">
      <alignment horizontal="center" vertical="center" wrapText="1" readingOrder="1"/>
    </xf>
    <xf numFmtId="164" fontId="13" fillId="0" borderId="1" xfId="1" applyNumberFormat="1" applyFont="1" applyBorder="1" applyAlignment="1">
      <alignment horizontal="center" vertical="top" wrapText="1" readingOrder="1"/>
    </xf>
    <xf numFmtId="0" fontId="12" fillId="0" borderId="3" xfId="1" applyFont="1" applyBorder="1" applyAlignment="1">
      <alignment vertical="top" wrapText="1"/>
    </xf>
    <xf numFmtId="0" fontId="3" fillId="0" borderId="8" xfId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0" fontId="3" fillId="0" borderId="3" xfId="1" applyFont="1" applyBorder="1" applyAlignment="1">
      <alignment horizontal="right" vertical="top" wrapText="1" readingOrder="1"/>
    </xf>
    <xf numFmtId="0" fontId="10" fillId="0" borderId="1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9" fillId="0" borderId="1" xfId="1" applyFont="1" applyBorder="1" applyAlignment="1">
      <alignment vertical="top" wrapText="1" readingOrder="1"/>
    </xf>
    <xf numFmtId="0" fontId="5" fillId="0" borderId="4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</cellXfs>
  <cellStyles count="3">
    <cellStyle name="Обычный" xfId="0" builtinId="0"/>
    <cellStyle name="Финансовый" xfId="2" builtinId="3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topLeftCell="A2" zoomScale="130" zoomScaleNormal="130" workbookViewId="0">
      <selection activeCell="H26" sqref="H26"/>
    </sheetView>
  </sheetViews>
  <sheetFormatPr baseColWidth="10" defaultColWidth="8.83203125" defaultRowHeight="15" x14ac:dyDescent="0.2"/>
  <cols>
    <col min="1" max="1" width="17" customWidth="1"/>
    <col min="2" max="2" width="14.6640625" customWidth="1"/>
    <col min="3" max="3" width="22.5" customWidth="1"/>
    <col min="4" max="4" width="11.6640625" customWidth="1"/>
    <col min="5" max="5" width="10.5" customWidth="1"/>
    <col min="6" max="6" width="11.5" customWidth="1"/>
    <col min="7" max="7" width="0.1640625" customWidth="1"/>
    <col min="8" max="8" width="10.83203125" customWidth="1"/>
    <col min="9" max="9" width="11.6640625" customWidth="1"/>
    <col min="10" max="10" width="14.5" customWidth="1"/>
    <col min="11" max="11" width="10.6640625" customWidth="1"/>
    <col min="12" max="13" width="16.1640625" customWidth="1"/>
    <col min="14" max="14" width="18.5" customWidth="1"/>
    <col min="15" max="15" width="0" hidden="1" customWidth="1"/>
  </cols>
  <sheetData>
    <row r="1" spans="1:14" ht="17" customHeight="1" x14ac:dyDescent="0.2">
      <c r="A1" s="25" t="s">
        <v>0</v>
      </c>
      <c r="B1" s="24"/>
      <c r="C1" s="24"/>
      <c r="D1" s="24"/>
      <c r="E1" s="24"/>
      <c r="F1" s="24"/>
      <c r="G1" s="26" t="s">
        <v>0</v>
      </c>
      <c r="H1" s="24"/>
      <c r="I1" s="24"/>
      <c r="J1" s="24"/>
      <c r="K1" s="26" t="s">
        <v>0</v>
      </c>
      <c r="L1" s="24"/>
      <c r="M1" s="24"/>
      <c r="N1" s="24"/>
    </row>
    <row r="2" spans="1:14" s="4" customFormat="1" x14ac:dyDescent="0.2">
      <c r="A2" s="5" t="s">
        <v>29</v>
      </c>
    </row>
    <row r="3" spans="1:14" ht="17" customHeight="1" x14ac:dyDescent="0.2">
      <c r="A3" s="3"/>
      <c r="G3" s="2"/>
      <c r="K3" s="2"/>
    </row>
    <row r="4" spans="1:14" ht="15" customHeight="1" x14ac:dyDescent="0.2">
      <c r="A4" s="27" t="s">
        <v>7</v>
      </c>
      <c r="B4" s="28"/>
      <c r="C4" s="7" t="s">
        <v>0</v>
      </c>
      <c r="D4" s="7" t="s">
        <v>0</v>
      </c>
      <c r="E4" s="7" t="s">
        <v>0</v>
      </c>
      <c r="F4" s="29" t="s">
        <v>0</v>
      </c>
      <c r="G4" s="30"/>
      <c r="H4" s="7" t="s">
        <v>0</v>
      </c>
      <c r="I4" s="9" t="s">
        <v>0</v>
      </c>
      <c r="J4" s="1" t="s">
        <v>0</v>
      </c>
      <c r="K4" s="1" t="s">
        <v>0</v>
      </c>
      <c r="L4" s="1" t="s">
        <v>0</v>
      </c>
      <c r="M4" s="23"/>
      <c r="N4" s="24"/>
    </row>
    <row r="5" spans="1:14" ht="26.25" customHeight="1" x14ac:dyDescent="0.2">
      <c r="A5" s="9" t="s">
        <v>8</v>
      </c>
      <c r="B5" s="7" t="s">
        <v>1</v>
      </c>
      <c r="C5" s="7" t="s">
        <v>9</v>
      </c>
      <c r="D5" s="7" t="s">
        <v>2</v>
      </c>
      <c r="E5" s="29" t="s">
        <v>3</v>
      </c>
      <c r="F5" s="31"/>
      <c r="G5" s="30"/>
      <c r="H5" s="29" t="s">
        <v>4</v>
      </c>
      <c r="I5" s="31"/>
      <c r="J5" s="1" t="s">
        <v>5</v>
      </c>
      <c r="K5" s="1" t="s">
        <v>6</v>
      </c>
      <c r="L5" s="1" t="s">
        <v>10</v>
      </c>
      <c r="M5" s="23"/>
      <c r="N5" s="24"/>
    </row>
    <row r="6" spans="1:14" x14ac:dyDescent="0.2">
      <c r="A6" s="10" t="s">
        <v>0</v>
      </c>
      <c r="B6" s="8" t="s">
        <v>11</v>
      </c>
      <c r="C6" s="12" t="s">
        <v>12</v>
      </c>
      <c r="D6" s="13">
        <v>6</v>
      </c>
      <c r="E6" s="14">
        <v>45809</v>
      </c>
      <c r="F6" s="32">
        <v>802.32399999999996</v>
      </c>
      <c r="G6" s="33"/>
      <c r="H6" s="14">
        <v>45839</v>
      </c>
      <c r="I6" s="17">
        <v>1163.45</v>
      </c>
      <c r="J6" s="15">
        <v>361.12628000000001</v>
      </c>
      <c r="K6" s="16">
        <v>40</v>
      </c>
      <c r="L6" s="13">
        <v>14445</v>
      </c>
      <c r="M6" s="23"/>
      <c r="N6" s="24"/>
    </row>
    <row r="7" spans="1:14" x14ac:dyDescent="0.2">
      <c r="A7" s="10" t="s">
        <v>0</v>
      </c>
      <c r="B7" s="8" t="s">
        <v>11</v>
      </c>
      <c r="C7" s="12" t="s">
        <v>13</v>
      </c>
      <c r="D7" s="13">
        <v>6</v>
      </c>
      <c r="E7" s="14">
        <v>45809</v>
      </c>
      <c r="F7" s="32">
        <v>11783.698</v>
      </c>
      <c r="G7" s="33"/>
      <c r="H7" s="14">
        <v>45839</v>
      </c>
      <c r="I7" s="17">
        <v>13633.058000000001</v>
      </c>
      <c r="J7" s="15">
        <v>1849.35969</v>
      </c>
      <c r="K7" s="16">
        <v>1</v>
      </c>
      <c r="L7" s="13">
        <v>1849</v>
      </c>
      <c r="M7" s="23"/>
      <c r="N7" s="24"/>
    </row>
    <row r="8" spans="1:14" x14ac:dyDescent="0.2">
      <c r="A8" s="10" t="s">
        <v>0</v>
      </c>
      <c r="B8" s="8" t="s">
        <v>11</v>
      </c>
      <c r="C8" s="12" t="s">
        <v>14</v>
      </c>
      <c r="D8" s="13">
        <v>6</v>
      </c>
      <c r="E8" s="14">
        <v>45809</v>
      </c>
      <c r="F8" s="32">
        <v>2383.8150000000001</v>
      </c>
      <c r="G8" s="33"/>
      <c r="H8" s="14">
        <v>45839</v>
      </c>
      <c r="I8" s="17">
        <v>2601.9520000000002</v>
      </c>
      <c r="J8" s="15">
        <v>218.13715999999999</v>
      </c>
      <c r="K8" s="16">
        <v>40</v>
      </c>
      <c r="L8" s="13">
        <v>8725</v>
      </c>
      <c r="M8" s="23"/>
      <c r="N8" s="24"/>
    </row>
    <row r="9" spans="1:14" x14ac:dyDescent="0.2">
      <c r="A9" s="10" t="s">
        <v>0</v>
      </c>
      <c r="B9" s="8" t="s">
        <v>11</v>
      </c>
      <c r="C9" s="12" t="s">
        <v>15</v>
      </c>
      <c r="D9" s="13">
        <v>6</v>
      </c>
      <c r="E9" s="14">
        <v>45809</v>
      </c>
      <c r="F9" s="32">
        <v>43.22</v>
      </c>
      <c r="G9" s="33"/>
      <c r="H9" s="14">
        <v>45839</v>
      </c>
      <c r="I9" s="17">
        <v>71.951999999999998</v>
      </c>
      <c r="J9" s="15">
        <v>28.732189999999999</v>
      </c>
      <c r="K9" s="16">
        <v>50</v>
      </c>
      <c r="L9" s="13">
        <v>1437</v>
      </c>
      <c r="M9" s="23"/>
      <c r="N9" s="24"/>
    </row>
    <row r="10" spans="1:14" x14ac:dyDescent="0.2">
      <c r="A10" s="10" t="s">
        <v>0</v>
      </c>
      <c r="B10" s="8" t="s">
        <v>11</v>
      </c>
      <c r="C10" s="12" t="s">
        <v>16</v>
      </c>
      <c r="D10" s="13">
        <v>6</v>
      </c>
      <c r="E10" s="14">
        <v>45809</v>
      </c>
      <c r="F10" s="32">
        <v>1363.9770000000001</v>
      </c>
      <c r="G10" s="33"/>
      <c r="H10" s="14">
        <v>45839</v>
      </c>
      <c r="I10" s="17">
        <v>1490.8050000000001</v>
      </c>
      <c r="J10" s="15">
        <v>126.82810000000001</v>
      </c>
      <c r="K10" s="16">
        <v>50</v>
      </c>
      <c r="L10" s="13">
        <v>6341</v>
      </c>
      <c r="M10" s="23"/>
      <c r="N10" s="24"/>
    </row>
    <row r="11" spans="1:14" x14ac:dyDescent="0.2">
      <c r="A11" s="10" t="s">
        <v>0</v>
      </c>
      <c r="B11" s="8" t="s">
        <v>11</v>
      </c>
      <c r="C11" s="12" t="s">
        <v>17</v>
      </c>
      <c r="D11" s="13">
        <v>6</v>
      </c>
      <c r="E11" s="14">
        <v>45809</v>
      </c>
      <c r="F11" s="32">
        <v>1017.5309999999999</v>
      </c>
      <c r="G11" s="33"/>
      <c r="H11" s="14">
        <v>45839</v>
      </c>
      <c r="I11" s="17">
        <v>1096.0909999999999</v>
      </c>
      <c r="J11" s="15">
        <v>78.560479999999998</v>
      </c>
      <c r="K11" s="16">
        <v>40</v>
      </c>
      <c r="L11" s="13">
        <v>3142</v>
      </c>
      <c r="M11" s="23"/>
      <c r="N11" s="24"/>
    </row>
    <row r="12" spans="1:14" x14ac:dyDescent="0.2">
      <c r="A12" s="10" t="s">
        <v>0</v>
      </c>
      <c r="B12" s="8" t="s">
        <v>11</v>
      </c>
      <c r="C12" s="12" t="s">
        <v>18</v>
      </c>
      <c r="D12" s="13">
        <v>6</v>
      </c>
      <c r="E12" s="14">
        <v>45809</v>
      </c>
      <c r="F12" s="32">
        <v>1626.9760000000001</v>
      </c>
      <c r="G12" s="33"/>
      <c r="H12" s="14">
        <v>45839</v>
      </c>
      <c r="I12" s="17">
        <v>1766.9380000000001</v>
      </c>
      <c r="J12" s="15">
        <v>139.96196</v>
      </c>
      <c r="K12" s="16">
        <v>50</v>
      </c>
      <c r="L12" s="13">
        <v>6998</v>
      </c>
      <c r="M12" s="23"/>
      <c r="N12" s="24"/>
    </row>
    <row r="13" spans="1:14" x14ac:dyDescent="0.2">
      <c r="A13" s="10" t="s">
        <v>0</v>
      </c>
      <c r="B13" s="8" t="s">
        <v>11</v>
      </c>
      <c r="C13" s="12" t="s">
        <v>19</v>
      </c>
      <c r="D13" s="13">
        <v>6</v>
      </c>
      <c r="E13" s="14">
        <v>45809</v>
      </c>
      <c r="F13" s="32">
        <v>227.43</v>
      </c>
      <c r="G13" s="33"/>
      <c r="H13" s="14">
        <v>45839</v>
      </c>
      <c r="I13" s="17">
        <v>231.59200000000001</v>
      </c>
      <c r="J13" s="15">
        <v>4.1616799999999996</v>
      </c>
      <c r="K13" s="16">
        <v>50</v>
      </c>
      <c r="L13" s="13">
        <v>208</v>
      </c>
      <c r="M13" s="23"/>
      <c r="N13" s="24"/>
    </row>
    <row r="14" spans="1:14" x14ac:dyDescent="0.2">
      <c r="A14" s="34" t="s">
        <v>20</v>
      </c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13">
        <v>43145</v>
      </c>
      <c r="M14" s="23"/>
      <c r="N14" s="24"/>
    </row>
    <row r="15" spans="1:14" x14ac:dyDescent="0.2">
      <c r="A15" s="11" t="s">
        <v>0</v>
      </c>
      <c r="B15" s="26" t="s">
        <v>0</v>
      </c>
      <c r="C15" s="24"/>
      <c r="D15" s="24"/>
      <c r="E15" s="24"/>
      <c r="F15" s="24"/>
      <c r="G15" s="26" t="s">
        <v>0</v>
      </c>
      <c r="H15" s="24"/>
      <c r="I15" s="24"/>
      <c r="J15" s="24"/>
      <c r="K15" s="26" t="s">
        <v>0</v>
      </c>
      <c r="L15" s="24"/>
      <c r="M15" s="24"/>
      <c r="N15" s="24"/>
    </row>
    <row r="16" spans="1:14" x14ac:dyDescent="0.2">
      <c r="A16" s="41" t="s">
        <v>23</v>
      </c>
      <c r="B16" s="42"/>
      <c r="C16" s="42"/>
      <c r="D16" s="42"/>
      <c r="E16" s="42"/>
      <c r="F16" s="42"/>
      <c r="G16" s="42"/>
      <c r="H16" s="42"/>
      <c r="I16" s="42"/>
      <c r="J16" s="43"/>
      <c r="K16" s="26" t="s">
        <v>0</v>
      </c>
      <c r="L16" s="24"/>
      <c r="M16" s="24"/>
      <c r="N16" s="24"/>
    </row>
    <row r="17" spans="1:14" x14ac:dyDescent="0.2">
      <c r="A17" s="20" t="s">
        <v>21</v>
      </c>
      <c r="B17" s="21"/>
      <c r="C17" s="21"/>
      <c r="D17" s="21"/>
      <c r="E17" s="21"/>
      <c r="F17" s="21"/>
      <c r="G17" s="21"/>
      <c r="H17" s="21"/>
      <c r="I17" s="22"/>
      <c r="J17" s="6">
        <v>26102.2</v>
      </c>
      <c r="K17" s="24"/>
      <c r="L17" s="24"/>
      <c r="M17" s="24"/>
      <c r="N17" s="24"/>
    </row>
    <row r="18" spans="1:14" x14ac:dyDescent="0.2">
      <c r="A18" s="20" t="s">
        <v>24</v>
      </c>
      <c r="B18" s="21"/>
      <c r="C18" s="21"/>
      <c r="D18" s="21"/>
      <c r="E18" s="21"/>
      <c r="F18" s="21"/>
      <c r="G18" s="21"/>
      <c r="H18" s="21"/>
      <c r="I18" s="22"/>
      <c r="J18" s="6">
        <f>L14</f>
        <v>43145</v>
      </c>
      <c r="K18" s="24"/>
      <c r="L18" s="24"/>
      <c r="M18" s="24"/>
      <c r="N18" s="24"/>
    </row>
    <row r="19" spans="1:14" x14ac:dyDescent="0.2">
      <c r="A19" s="40" t="s">
        <v>25</v>
      </c>
      <c r="B19" s="21"/>
      <c r="C19" s="21"/>
      <c r="D19" s="21"/>
      <c r="E19" s="21"/>
      <c r="F19" s="21"/>
      <c r="G19" s="21"/>
      <c r="H19" s="21"/>
      <c r="I19" s="22"/>
      <c r="J19" s="6">
        <v>15918</v>
      </c>
      <c r="K19" s="24"/>
      <c r="L19" s="24"/>
      <c r="M19" s="24"/>
      <c r="N19" s="24"/>
    </row>
    <row r="20" spans="1:14" x14ac:dyDescent="0.2">
      <c r="A20" s="40" t="s">
        <v>26</v>
      </c>
      <c r="B20" s="21"/>
      <c r="C20" s="21"/>
      <c r="D20" s="21"/>
      <c r="E20" s="21"/>
      <c r="F20" s="21"/>
      <c r="G20" s="21"/>
      <c r="H20" s="21"/>
      <c r="I20" s="22"/>
      <c r="J20" s="6">
        <v>14651</v>
      </c>
      <c r="K20" s="24"/>
      <c r="L20" s="24"/>
      <c r="M20" s="24"/>
      <c r="N20" s="24"/>
    </row>
    <row r="21" spans="1:14" x14ac:dyDescent="0.2">
      <c r="A21" s="20" t="s">
        <v>22</v>
      </c>
      <c r="B21" s="21"/>
      <c r="C21" s="21"/>
      <c r="D21" s="21"/>
      <c r="E21" s="21"/>
      <c r="F21" s="21"/>
      <c r="G21" s="21"/>
      <c r="H21" s="21"/>
      <c r="I21" s="22"/>
      <c r="J21" s="6">
        <f>J18-J19-J20</f>
        <v>12576</v>
      </c>
      <c r="K21" s="24"/>
      <c r="L21" s="24"/>
      <c r="M21" s="24"/>
      <c r="N21" s="24"/>
    </row>
    <row r="22" spans="1:14" x14ac:dyDescent="0.2">
      <c r="A22" s="20" t="s">
        <v>27</v>
      </c>
      <c r="B22" s="21"/>
      <c r="C22" s="21"/>
      <c r="D22" s="21"/>
      <c r="E22" s="21"/>
      <c r="F22" s="21"/>
      <c r="G22" s="21"/>
      <c r="H22" s="21"/>
      <c r="I22" s="22"/>
      <c r="J22" s="18">
        <f>J21*6.33</f>
        <v>79606.080000000002</v>
      </c>
      <c r="K22" s="24"/>
      <c r="L22" s="24"/>
      <c r="M22" s="24"/>
      <c r="N22" s="24"/>
    </row>
    <row r="23" spans="1:14" x14ac:dyDescent="0.2">
      <c r="A23" s="37" t="s">
        <v>28</v>
      </c>
      <c r="B23" s="38"/>
      <c r="C23" s="38"/>
      <c r="D23" s="38"/>
      <c r="E23" s="38"/>
      <c r="F23" s="38"/>
      <c r="G23" s="38"/>
      <c r="H23" s="38"/>
      <c r="I23" s="39"/>
      <c r="J23" s="19">
        <f>J22/J17</f>
        <v>3.049784309368559</v>
      </c>
      <c r="K23" s="24"/>
      <c r="L23" s="24"/>
      <c r="M23" s="24"/>
      <c r="N23" s="24"/>
    </row>
  </sheetData>
  <mergeCells count="39">
    <mergeCell ref="K16:N23"/>
    <mergeCell ref="B15:F15"/>
    <mergeCell ref="G15:J15"/>
    <mergeCell ref="K15:N15"/>
    <mergeCell ref="A22:I22"/>
    <mergeCell ref="A23:I23"/>
    <mergeCell ref="A19:I19"/>
    <mergeCell ref="A20:I20"/>
    <mergeCell ref="A21:I21"/>
    <mergeCell ref="A16:J16"/>
    <mergeCell ref="F13:G13"/>
    <mergeCell ref="M13:N13"/>
    <mergeCell ref="A14:K14"/>
    <mergeCell ref="M14:N14"/>
    <mergeCell ref="F10:G10"/>
    <mergeCell ref="M10:N10"/>
    <mergeCell ref="F11:G11"/>
    <mergeCell ref="M11:N11"/>
    <mergeCell ref="F6:G6"/>
    <mergeCell ref="M6:N6"/>
    <mergeCell ref="F7:G7"/>
    <mergeCell ref="F12:G12"/>
    <mergeCell ref="M12:N12"/>
    <mergeCell ref="A17:I17"/>
    <mergeCell ref="A18:I18"/>
    <mergeCell ref="M5:N5"/>
    <mergeCell ref="A1:F1"/>
    <mergeCell ref="G1:J1"/>
    <mergeCell ref="K1:N1"/>
    <mergeCell ref="A4:B4"/>
    <mergeCell ref="F4:G4"/>
    <mergeCell ref="M4:N4"/>
    <mergeCell ref="E5:G5"/>
    <mergeCell ref="H5:I5"/>
    <mergeCell ref="M9:N9"/>
    <mergeCell ref="F8:G8"/>
    <mergeCell ref="M8:N8"/>
    <mergeCell ref="F9:G9"/>
    <mergeCell ref="M7:N7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О8 Итоги расчета по МКД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Машинистова Виктория Геннадьевна</dc:creator>
  <cp:lastModifiedBy>Microsoft Office User</cp:lastModifiedBy>
  <dcterms:created xsi:type="dcterms:W3CDTF">2025-05-29T12:09:12Z</dcterms:created>
  <dcterms:modified xsi:type="dcterms:W3CDTF">2025-07-18T10:58:07Z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