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САЙТ\сайт СОЛОТЧА\ОДН СОЛОТЧА\"/>
    </mc:Choice>
  </mc:AlternateContent>
  <xr:revisionPtr revIDLastSave="0" documentId="13_ncr:1_{1B9A10A1-C4F0-49F6-9A80-D2550BF0741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11" i="2" s="1"/>
  <c r="F13" i="2" s="1"/>
  <c r="F15" i="2" s="1"/>
  <c r="F16" i="2" s="1"/>
  <c r="F8" i="3"/>
  <c r="H8" i="3" s="1"/>
  <c r="F9" i="3"/>
  <c r="H9" i="3" s="1"/>
  <c r="F11" i="3"/>
  <c r="H11" i="3"/>
  <c r="F12" i="3"/>
  <c r="H12" i="3"/>
  <c r="F13" i="3"/>
  <c r="H13" i="3" s="1"/>
  <c r="H15" i="3" l="1"/>
  <c r="H19" i="3" s="1"/>
  <c r="H21" i="3" s="1"/>
  <c r="H22" i="3" s="1"/>
  <c r="H23" i="3" s="1"/>
  <c r="I44" i="3" s="1"/>
  <c r="F32" i="3"/>
  <c r="H32" i="3" s="1"/>
  <c r="F31" i="3"/>
  <c r="H31" i="3" s="1"/>
  <c r="F30" i="3"/>
  <c r="H30" i="3" s="1"/>
  <c r="I21" i="3" l="1"/>
</calcChain>
</file>

<file path=xl/sharedStrings.xml><?xml version="1.0" encoding="utf-8"?>
<sst xmlns="http://schemas.openxmlformats.org/spreadsheetml/2006/main" count="66" uniqueCount="38">
  <si>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</si>
  <si>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</si>
  <si>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</si>
  <si>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</si>
  <si>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</si>
  <si>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</si>
  <si>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</si>
  <si>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</si>
  <si>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</si>
  <si>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</si>
  <si>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</si>
  <si>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</si>
  <si>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</si>
  <si>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</si>
  <si>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</si>
  <si>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</si>
  <si>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</si>
  <si>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</si>
  <si>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 xml:space="preserve">Расход ХВС, определенный по показаниям ОДПУ,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</si>
  <si>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</si>
  <si>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</si>
  <si>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</si>
  <si>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</si>
  <si>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</si>
  <si>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</si>
  <si>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</si>
  <si>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</si>
  <si>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</si>
  <si>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</si>
  <si>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</si>
  <si>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</si>
  <si>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</si>
  <si>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</si>
  <si>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</si>
  <si>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</si>
  <si>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МАЙ 2026 ГОД</t>
  </si>
  <si>
    <t>РАСХОД ХВС НА ОБЩЕДОМОВЫЕ НУЖДЫ ЗА МАЙ 2026 ГОД</t>
  </si>
  <si>
    <t>Объем ХВС (перерасчет за апрель 2026 г.),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</si>
</sst>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3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/>
    </xf>
    <xf numFmtId="0" fontId="10" fillId="0" borderId="5" xfId="1" applyFont="1" applyBorder="1" applyAlignment="1">
      <alignment vertical="top" wrapText="1" readingOrder="1"/>
    </xf>
    <xf numFmtId="0" fontId="10" fillId="0" borderId="6" xfId="1" applyFont="1" applyBorder="1" applyAlignment="1">
      <alignment vertical="top" wrapText="1" readingOrder="1"/>
    </xf>
    <xf numFmtId="0" fontId="10" fillId="0" borderId="7" xfId="1" applyFont="1" applyBorder="1" applyAlignment="1">
      <alignment vertical="top" wrapText="1" readingOrder="1"/>
    </xf>
    <xf numFmtId="0" fontId="11" fillId="0" borderId="0" xfId="0" applyFont="1"/>
    <xf numFmtId="0" fontId="12" fillId="0" borderId="2" xfId="1" applyFont="1" applyBorder="1" applyAlignment="1">
      <alignment vertical="top" wrapText="1" readingOrder="1"/>
    </xf>
    <xf numFmtId="0" fontId="11" fillId="0" borderId="2" xfId="1" applyFont="1" applyBorder="1" applyAlignment="1">
      <alignment vertical="center" wrapText="1"/>
    </xf>
    <xf numFmtId="1" fontId="11" fillId="0" borderId="2" xfId="1" applyNumberFormat="1" applyFont="1" applyBorder="1" applyAlignment="1">
      <alignment vertical="center" wrapText="1"/>
    </xf>
    <xf numFmtId="0" fontId="13" fillId="0" borderId="2" xfId="1" applyFont="1" applyBorder="1" applyAlignment="1">
      <alignment vertical="top" wrapText="1" readingOrder="1"/>
    </xf>
    <xf numFmtId="43" fontId="11" fillId="0" borderId="2" xfId="2" applyFont="1" applyBorder="1" applyAlignment="1">
      <alignment vertical="center" wrapText="1"/>
    </xf>
    <xf numFmtId="0" fontId="10" fillId="0" borderId="2" xfId="1" applyFont="1" applyBorder="1" applyAlignment="1">
      <alignment vertical="top" wrapText="1" readingOrder="1"/>
    </xf>
    <xf numFmtId="165" fontId="14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textRotation="90" wrapText="1" readingOrder="1"/>
    </xf>
    <xf numFmtId="0" fontId="9" fillId="0" borderId="2" xfId="1" applyFont="1" applyBorder="1" applyAlignment="1">
      <alignment horizontal="center" vertical="center" textRotation="90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11" xfId="1" applyFont="1" applyBorder="1" applyAlignment="1">
      <alignment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164" fontId="2" fillId="0" borderId="2" xfId="1" applyNumberFormat="1" applyFont="1" applyBorder="1" applyAlignment="1">
      <alignment horizontal="center" vertical="center" wrapText="1" readingOrder="1"/>
    </xf>
    <xf numFmtId="0" fontId="9" fillId="0" borderId="2" xfId="1" applyFont="1" applyBorder="1" applyAlignment="1">
      <alignment horizontal="left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15" fillId="0" borderId="0" xfId="0" applyFont="1"/>
    <xf numFmtId="165" fontId="1" fillId="0" borderId="0" xfId="0" applyNumberFormat="1" applyFont="1"/>
    <xf numFmtId="0" fontId="16" fillId="0" borderId="0" xfId="0" applyFont="1"/>
    <xf numFmtId="0" fontId="17" fillId="0" borderId="0" xfId="0" applyFont="1"/>
    <xf numFmtId="0" fontId="9" fillId="0" borderId="0" xfId="1" applyFont="1" applyAlignment="1">
      <alignment vertical="top" wrapText="1" readingOrder="1"/>
    </xf>
    <xf numFmtId="0" fontId="12" fillId="0" borderId="8" xfId="1" applyFont="1" applyBorder="1" applyAlignment="1">
      <alignment horizontal="left" vertical="top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3" fillId="0" borderId="8" xfId="1" applyFont="1" applyBorder="1" applyAlignment="1">
      <alignment horizontal="lef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11" fillId="0" borderId="0" xfId="0" applyFont="1"/>
    <xf numFmtId="0" fontId="1" fillId="0" borderId="0" xfId="0" applyFont="1"/>
    <xf numFmtId="0" fontId="7" fillId="0" borderId="0" xfId="1" applyFont="1" applyAlignment="1">
      <alignment horizontal="center" vertical="top" wrapText="1" readingOrder="1"/>
    </xf>
    <xf numFmtId="0" fontId="1" fillId="0" borderId="1" xfId="0" applyFont="1" applyBorder="1"/>
    <xf numFmtId="0" fontId="13" fillId="0" borderId="9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2" fillId="0" borderId="12" xfId="1" applyFont="1" applyBorder="1" applyAlignment="1">
      <alignment vertical="top" wrapText="1" readingOrder="1"/>
    </xf>
    <xf numFmtId="0" fontId="9" fillId="0" borderId="8" xfId="1" applyFont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 readingOrder="1"/>
    </xf>
    <xf numFmtId="0" fontId="9" fillId="0" borderId="13" xfId="1" applyFont="1" applyBorder="1" applyAlignment="1">
      <alignment horizontal="center" vertical="center" wrapText="1" readingOrder="1"/>
    </xf>
    <xf numFmtId="0" fontId="9" fillId="0" borderId="14" xfId="1" applyFont="1" applyBorder="1" applyAlignment="1">
      <alignment horizontal="center" vertical="center" wrapText="1" readingOrder="1"/>
    </xf>
    <xf numFmtId="0" fontId="9" fillId="0" borderId="15" xfId="1" applyFont="1" applyBorder="1" applyAlignment="1">
      <alignment horizontal="center" vertical="center" wrapText="1" readingOrder="1"/>
    </xf>
    <xf numFmtId="0" fontId="9" fillId="0" borderId="9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workbookViewId="0">
      <selection activeCell="I14" sqref="I14:J14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I1" s="51"/>
      <c r="J1" s="51"/>
    </row>
    <row r="2" spans="1:10" s="3" customFormat="1" ht="28.5" customHeight="1" x14ac:dyDescent="0.5">
      <c r="A2"/>
      <c r="B2"/>
      <c r="C2"/>
      <c r="D2"/>
      <c r="E2"/>
      <c r="F2"/>
      <c r="G2"/>
      <c r="H2"/>
    </row>
    <row r="3" spans="1:10" s="1" customFormat="1" ht="21" x14ac:dyDescent="0.5">
      <c r="A3" s="52" t="s">
        <v>15</v>
      </c>
      <c r="B3" s="52"/>
      <c r="C3" s="3"/>
      <c r="D3" s="3"/>
      <c r="E3" s="3"/>
      <c r="F3" s="3"/>
      <c r="G3" s="3"/>
      <c r="H3" s="3"/>
    </row>
    <row r="4" spans="1:10" ht="17.149999999999999" customHeight="1" x14ac:dyDescent="0.35">
      <c r="A4" s="2" t="s">
        <v>35</v>
      </c>
      <c r="B4" s="1"/>
      <c r="C4" s="1"/>
      <c r="D4" s="1"/>
      <c r="E4" s="1"/>
      <c r="F4" s="1"/>
      <c r="G4" s="1"/>
      <c r="H4" s="1"/>
    </row>
    <row r="5" spans="1:10" ht="39.75" customHeight="1" x14ac:dyDescent="0.35">
      <c r="A5" s="19"/>
      <c r="I5" s="53"/>
      <c r="J5" s="51"/>
    </row>
    <row r="6" spans="1:10" ht="55.5" customHeight="1" x14ac:dyDescent="0.35">
      <c r="A6" s="23" t="s">
        <v>4</v>
      </c>
      <c r="B6" s="59" t="s">
        <v>13</v>
      </c>
      <c r="C6" s="60"/>
      <c r="D6" s="60"/>
      <c r="E6" s="61"/>
      <c r="F6" s="16" t="s">
        <v>0</v>
      </c>
      <c r="G6" s="23" t="s">
        <v>0</v>
      </c>
      <c r="H6" s="17" t="s">
        <v>0</v>
      </c>
    </row>
    <row r="7" spans="1:10" ht="30.75" customHeight="1" x14ac:dyDescent="0.35">
      <c r="A7" s="21" t="s">
        <v>5</v>
      </c>
      <c r="B7" s="57" t="s">
        <v>1</v>
      </c>
      <c r="C7" s="58"/>
      <c r="D7" s="57" t="s">
        <v>2</v>
      </c>
      <c r="E7" s="58"/>
      <c r="F7" s="18" t="s">
        <v>12</v>
      </c>
      <c r="G7" s="18" t="s">
        <v>3</v>
      </c>
      <c r="H7" s="18" t="s">
        <v>30</v>
      </c>
    </row>
    <row r="8" spans="1:10" ht="30.75" customHeight="1" x14ac:dyDescent="0.35">
      <c r="A8" s="4" t="s">
        <v>16</v>
      </c>
      <c r="B8" s="24">
        <v>46142</v>
      </c>
      <c r="C8" s="25">
        <v>538.80999999999995</v>
      </c>
      <c r="D8" s="24">
        <v>46173</v>
      </c>
      <c r="E8" s="25">
        <v>573.41</v>
      </c>
      <c r="F8" s="26">
        <f>E8-C8</f>
        <v>34.600000000000023</v>
      </c>
      <c r="G8" s="27">
        <v>40</v>
      </c>
      <c r="H8" s="28">
        <f>F8*G8</f>
        <v>1384.0000000000009</v>
      </c>
    </row>
    <row r="9" spans="1:10" ht="41.25" customHeight="1" x14ac:dyDescent="0.35">
      <c r="A9" s="4" t="s">
        <v>17</v>
      </c>
      <c r="B9" s="24">
        <v>46142</v>
      </c>
      <c r="C9" s="25">
        <v>1044.8</v>
      </c>
      <c r="D9" s="24">
        <v>46173</v>
      </c>
      <c r="E9" s="25">
        <v>1133.68</v>
      </c>
      <c r="F9" s="26">
        <f>E9-C9</f>
        <v>88.880000000000109</v>
      </c>
      <c r="G9" s="27">
        <v>40</v>
      </c>
      <c r="H9" s="28">
        <f>F9*G9</f>
        <v>3555.2000000000044</v>
      </c>
    </row>
    <row r="10" spans="1:10" ht="35.25" hidden="1" customHeight="1" x14ac:dyDescent="0.35">
      <c r="A10" s="31" t="s">
        <v>34</v>
      </c>
      <c r="B10" s="24"/>
      <c r="C10" s="25"/>
      <c r="D10" s="24"/>
      <c r="E10" s="25"/>
      <c r="F10" s="26"/>
      <c r="G10" s="27"/>
      <c r="H10" s="28"/>
    </row>
    <row r="11" spans="1:10" ht="35.25" hidden="1" customHeight="1" x14ac:dyDescent="0.35">
      <c r="A11" s="29" t="s">
        <v>26</v>
      </c>
      <c r="B11" s="24">
        <v>45961</v>
      </c>
      <c r="C11" s="25">
        <v>947</v>
      </c>
      <c r="D11" s="24" t="s">
        <v>32</v>
      </c>
      <c r="E11" s="25">
        <v>1278</v>
      </c>
      <c r="F11" s="26">
        <f t="shared" ref="F11:F13" si="0">E11-C11</f>
        <v>331</v>
      </c>
      <c r="G11" s="27">
        <v>1</v>
      </c>
      <c r="H11" s="30">
        <f t="shared" ref="H11:H13" si="1">F11*G11</f>
        <v>331</v>
      </c>
    </row>
    <row r="12" spans="1:10" ht="35.25" hidden="1" customHeight="1" x14ac:dyDescent="0.35">
      <c r="A12" s="29" t="s">
        <v>27</v>
      </c>
      <c r="B12" s="24">
        <v>45961</v>
      </c>
      <c r="C12" s="25">
        <v>453</v>
      </c>
      <c r="D12" s="24" t="s">
        <v>32</v>
      </c>
      <c r="E12" s="25">
        <v>564</v>
      </c>
      <c r="F12" s="26">
        <f t="shared" si="0"/>
        <v>111</v>
      </c>
      <c r="G12" s="27">
        <v>1</v>
      </c>
      <c r="H12" s="30">
        <f t="shared" si="1"/>
        <v>111</v>
      </c>
    </row>
    <row r="13" spans="1:10" ht="26" x14ac:dyDescent="0.35">
      <c r="A13" s="29" t="s">
        <v>28</v>
      </c>
      <c r="B13" s="24">
        <v>45961</v>
      </c>
      <c r="C13" s="25">
        <v>626</v>
      </c>
      <c r="D13" s="24" t="s">
        <v>32</v>
      </c>
      <c r="E13" s="25">
        <v>752</v>
      </c>
      <c r="F13" s="26">
        <f t="shared" si="0"/>
        <v>126</v>
      </c>
      <c r="G13" s="27">
        <v>1</v>
      </c>
      <c r="H13" s="30">
        <f t="shared" si="1"/>
        <v>126</v>
      </c>
      <c r="I13" s="51"/>
      <c r="J13" s="51"/>
    </row>
    <row r="14" spans="1:10" ht="26" x14ac:dyDescent="0.35">
      <c r="A14" s="31" t="s">
        <v>31</v>
      </c>
      <c r="B14" s="24"/>
      <c r="C14" s="25"/>
      <c r="D14" s="24"/>
      <c r="E14" s="25"/>
      <c r="F14" s="26"/>
      <c r="G14" s="32"/>
      <c r="H14" s="28"/>
      <c r="I14" s="49"/>
      <c r="J14" s="49"/>
    </row>
    <row r="15" spans="1:10" ht="15" customHeight="1" x14ac:dyDescent="0.35">
      <c r="A15" s="33" t="s">
        <v>6</v>
      </c>
      <c r="B15" s="34"/>
      <c r="C15" s="34"/>
      <c r="D15" s="34"/>
      <c r="E15" s="34"/>
      <c r="F15" s="34"/>
      <c r="G15" s="34"/>
      <c r="H15" s="28">
        <f>H8+H9+H10</f>
        <v>4939.2000000000053</v>
      </c>
    </row>
    <row r="16" spans="1:10" ht="15" customHeight="1" x14ac:dyDescent="0.35">
      <c r="A16" s="22" t="s">
        <v>0</v>
      </c>
      <c r="B16" s="56"/>
      <c r="C16" s="56"/>
      <c r="D16" s="56"/>
      <c r="E16" s="56"/>
      <c r="F16" s="56"/>
      <c r="G16" s="56"/>
      <c r="H16" s="56"/>
      <c r="J16" s="20"/>
    </row>
    <row r="17" spans="1:10" ht="15" customHeight="1" x14ac:dyDescent="0.35">
      <c r="A17" s="5" t="s">
        <v>9</v>
      </c>
      <c r="B17" s="6"/>
      <c r="C17" s="6"/>
      <c r="D17" s="6"/>
      <c r="E17" s="6"/>
      <c r="F17" s="7"/>
      <c r="G17" s="8"/>
      <c r="H17" s="20" t="s">
        <v>0</v>
      </c>
      <c r="J17" s="20"/>
    </row>
    <row r="18" spans="1:10" ht="18.75" customHeight="1" x14ac:dyDescent="0.35">
      <c r="A18" s="40" t="s">
        <v>7</v>
      </c>
      <c r="B18" s="41"/>
      <c r="C18" s="41"/>
      <c r="D18" s="41"/>
      <c r="E18" s="41"/>
      <c r="F18" s="42"/>
      <c r="G18" s="9"/>
      <c r="H18" s="10">
        <v>2690.7</v>
      </c>
      <c r="J18" s="20"/>
    </row>
    <row r="19" spans="1:10" ht="15" customHeight="1" x14ac:dyDescent="0.35">
      <c r="A19" s="40" t="s">
        <v>29</v>
      </c>
      <c r="B19" s="41"/>
      <c r="C19" s="41"/>
      <c r="D19" s="41"/>
      <c r="E19" s="41"/>
      <c r="F19" s="42"/>
      <c r="G19" s="9"/>
      <c r="H19" s="11">
        <f>H15</f>
        <v>4939.2000000000053</v>
      </c>
      <c r="J19" s="20"/>
    </row>
    <row r="20" spans="1:10" ht="15" customHeight="1" x14ac:dyDescent="0.35">
      <c r="A20" s="46" t="s">
        <v>14</v>
      </c>
      <c r="B20" s="54"/>
      <c r="C20" s="54"/>
      <c r="D20" s="54"/>
      <c r="E20" s="54"/>
      <c r="F20" s="55"/>
      <c r="G20" s="12"/>
      <c r="H20" s="10">
        <v>175</v>
      </c>
      <c r="J20" s="20"/>
    </row>
    <row r="21" spans="1:10" ht="36" customHeight="1" x14ac:dyDescent="0.35">
      <c r="A21" s="40" t="s">
        <v>8</v>
      </c>
      <c r="B21" s="41"/>
      <c r="C21" s="41"/>
      <c r="D21" s="41"/>
      <c r="E21" s="41"/>
      <c r="F21" s="42"/>
      <c r="G21" s="9"/>
      <c r="H21" s="11">
        <f>H19-H20</f>
        <v>4764.2000000000053</v>
      </c>
      <c r="I21" s="36" t="e">
        <f>#REF!-0.57</f>
        <v>#REF!</v>
      </c>
      <c r="J21" s="20"/>
    </row>
    <row r="22" spans="1:10" x14ac:dyDescent="0.35">
      <c r="A22" s="40" t="s">
        <v>10</v>
      </c>
      <c r="B22" s="41"/>
      <c r="C22" s="41"/>
      <c r="D22" s="41"/>
      <c r="E22" s="41"/>
      <c r="F22" s="42"/>
      <c r="G22" s="9"/>
      <c r="H22" s="13">
        <f>H21*5.07</f>
        <v>24154.494000000028</v>
      </c>
    </row>
    <row r="23" spans="1:10" x14ac:dyDescent="0.35">
      <c r="A23" s="43" t="s">
        <v>11</v>
      </c>
      <c r="B23" s="44"/>
      <c r="C23" s="44"/>
      <c r="D23" s="44"/>
      <c r="E23" s="44"/>
      <c r="F23" s="45"/>
      <c r="G23" s="14"/>
      <c r="H23" s="15">
        <f>H22/H18</f>
        <v>8.9770297692050498</v>
      </c>
    </row>
    <row r="24" spans="1:10" ht="29.25" customHeight="1" x14ac:dyDescent="0.35"/>
    <row r="25" spans="1:10" s="1" customFormat="1" x14ac:dyDescent="0.35">
      <c r="A25"/>
      <c r="B25"/>
      <c r="C25"/>
      <c r="D25"/>
      <c r="E25"/>
      <c r="F25"/>
      <c r="G25"/>
      <c r="H25"/>
    </row>
    <row r="27" spans="1:10" ht="18.5" x14ac:dyDescent="0.45">
      <c r="A27" s="35" t="s">
        <v>33</v>
      </c>
      <c r="B27" s="35"/>
      <c r="C27" s="35"/>
      <c r="D27" s="35"/>
      <c r="E27" s="35"/>
      <c r="F27" s="35"/>
      <c r="G27" s="35"/>
      <c r="H27" s="35"/>
    </row>
    <row r="29" spans="1:10" ht="30" customHeight="1" x14ac:dyDescent="0.35">
      <c r="A29" s="21" t="s">
        <v>5</v>
      </c>
      <c r="B29" s="48" t="s">
        <v>1</v>
      </c>
      <c r="C29" s="48"/>
      <c r="D29" s="48" t="s">
        <v>2</v>
      </c>
      <c r="E29" s="48"/>
      <c r="F29" s="18" t="s">
        <v>12</v>
      </c>
      <c r="G29" s="18" t="s">
        <v>3</v>
      </c>
      <c r="H29" s="18" t="s">
        <v>30</v>
      </c>
    </row>
    <row r="30" spans="1:10" ht="30" customHeight="1" x14ac:dyDescent="0.35">
      <c r="A30" s="29" t="s">
        <v>23</v>
      </c>
      <c r="B30" s="24">
        <v>45961</v>
      </c>
      <c r="C30" s="25">
        <v>3015</v>
      </c>
      <c r="D30" s="24" t="s">
        <v>32</v>
      </c>
      <c r="E30" s="25">
        <v>4068</v>
      </c>
      <c r="F30" s="26">
        <f t="shared" ref="F30:F32" si="2">E30-C30</f>
        <v>1053</v>
      </c>
      <c r="G30" s="27">
        <v>1</v>
      </c>
      <c r="H30" s="30">
        <f t="shared" ref="H30:H32" si="3">F30*G30</f>
        <v>1053</v>
      </c>
    </row>
    <row r="31" spans="1:10" ht="38.25" customHeight="1" x14ac:dyDescent="0.35">
      <c r="A31" s="29" t="s">
        <v>24</v>
      </c>
      <c r="B31" s="24">
        <v>45961</v>
      </c>
      <c r="C31" s="25">
        <v>1443</v>
      </c>
      <c r="D31" s="24" t="s">
        <v>32</v>
      </c>
      <c r="E31" s="25">
        <v>1794</v>
      </c>
      <c r="F31" s="26">
        <f t="shared" si="2"/>
        <v>351</v>
      </c>
      <c r="G31" s="27">
        <v>1</v>
      </c>
      <c r="H31" s="30">
        <f t="shared" si="3"/>
        <v>351</v>
      </c>
    </row>
    <row r="32" spans="1:10" ht="36.75" hidden="1" customHeight="1" x14ac:dyDescent="0.35">
      <c r="A32" s="29" t="s">
        <v>25</v>
      </c>
      <c r="B32" s="24">
        <v>45961</v>
      </c>
      <c r="C32" s="25">
        <v>1993</v>
      </c>
      <c r="D32" s="24" t="s">
        <v>32</v>
      </c>
      <c r="E32" s="25">
        <v>2393</v>
      </c>
      <c r="F32" s="26">
        <f t="shared" si="2"/>
        <v>400</v>
      </c>
      <c r="G32" s="27">
        <v>1</v>
      </c>
      <c r="H32" s="30">
        <f t="shared" si="3"/>
        <v>400</v>
      </c>
    </row>
    <row r="33" spans="1:9" ht="36.75" hidden="1" customHeight="1" x14ac:dyDescent="0.35"/>
    <row r="34" spans="1:9" ht="36.75" hidden="1" customHeight="1" x14ac:dyDescent="0.35"/>
    <row r="35" spans="1:9" ht="28.5" hidden="1" customHeight="1" x14ac:dyDescent="0.35"/>
    <row r="36" spans="1:9" ht="24" customHeight="1" x14ac:dyDescent="0.35"/>
    <row r="44" spans="1:9" ht="39.75" customHeight="1" x14ac:dyDescent="0.35">
      <c r="I44" s="36">
        <f>H23+0.85</f>
        <v>9.8270297692050494</v>
      </c>
    </row>
    <row r="48" spans="1:9" s="35" customFormat="1" ht="18.5" hidden="1" x14ac:dyDescent="0.45">
      <c r="A48"/>
      <c r="B48"/>
      <c r="C48"/>
      <c r="D48"/>
      <c r="E48"/>
      <c r="F48"/>
      <c r="G48"/>
      <c r="H48"/>
    </row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9" ht="30" customHeight="1" x14ac:dyDescent="0.35"/>
    <row r="60" ht="30" customHeight="1" x14ac:dyDescent="0.35"/>
  </sheetData>
  <mergeCells count="18">
    <mergeCell ref="B6:E6"/>
    <mergeCell ref="A3:B3"/>
    <mergeCell ref="A23:F23"/>
    <mergeCell ref="F16:H16"/>
    <mergeCell ref="B16:E16"/>
    <mergeCell ref="D7:E7"/>
    <mergeCell ref="B7:C7"/>
    <mergeCell ref="A22:F22"/>
    <mergeCell ref="A21:F21"/>
    <mergeCell ref="A20:F20"/>
    <mergeCell ref="A19:F19"/>
    <mergeCell ref="A18:F18"/>
    <mergeCell ref="B29:C29"/>
    <mergeCell ref="D29:E29"/>
    <mergeCell ref="I1:J1"/>
    <mergeCell ref="I5:J5"/>
    <mergeCell ref="I13:J13"/>
    <mergeCell ref="I14:J14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2"/>
  <sheetViews>
    <sheetView workbookViewId="0">
      <selection activeCell="B18" sqref="B18"/>
    </sheetView>
  </sheetViews>
  <sheetFormatPr defaultColWidth="9.1796875" defaultRowHeight="13" x14ac:dyDescent="0.3"/>
  <cols>
    <col min="1" max="1" width="19.1796875" style="8" customWidth="1"/>
    <col min="2" max="2" width="10.54296875" style="8" customWidth="1"/>
    <col min="3" max="3" width="9.453125" style="8" customWidth="1"/>
    <col min="4" max="4" width="10.1796875" style="8" customWidth="1"/>
    <col min="5" max="5" width="10.453125" style="8" customWidth="1"/>
    <col min="6" max="6" width="17.1796875" style="8" customWidth="1"/>
    <col min="7" max="7" width="16.1796875" style="8" customWidth="1"/>
    <col min="8" max="8" width="18.453125" style="8" customWidth="1"/>
    <col min="9" max="9" width="0" style="8" hidden="1" customWidth="1"/>
    <col min="10" max="16384" width="9.1796875" style="8"/>
  </cols>
  <sheetData>
    <row r="1" spans="1:8" ht="17.149999999999999" customHeight="1" x14ac:dyDescent="0.3">
      <c r="G1" s="50"/>
      <c r="H1" s="50"/>
    </row>
    <row r="2" spans="1:8" ht="28.5" customHeight="1" x14ac:dyDescent="0.3">
      <c r="A2" s="47" t="s">
        <v>15</v>
      </c>
      <c r="B2" s="47"/>
    </row>
    <row r="3" spans="1:8" s="38" customFormat="1" x14ac:dyDescent="0.3">
      <c r="A3" s="37" t="s">
        <v>36</v>
      </c>
    </row>
    <row r="4" spans="1:8" ht="17.149999999999999" customHeight="1" x14ac:dyDescent="0.3">
      <c r="A4" s="39"/>
    </row>
    <row r="5" spans="1:8" ht="39.75" customHeight="1" x14ac:dyDescent="0.3">
      <c r="A5" s="33" t="s">
        <v>4</v>
      </c>
      <c r="B5" s="57" t="s">
        <v>13</v>
      </c>
      <c r="C5" s="62"/>
      <c r="D5" s="62"/>
      <c r="E5" s="58"/>
      <c r="F5" s="18" t="s">
        <v>0</v>
      </c>
      <c r="G5" s="50"/>
      <c r="H5" s="50"/>
    </row>
    <row r="6" spans="1:8" ht="55.5" customHeight="1" x14ac:dyDescent="0.3">
      <c r="A6" s="21" t="s">
        <v>5</v>
      </c>
      <c r="B6" s="57" t="s">
        <v>1</v>
      </c>
      <c r="C6" s="58"/>
      <c r="D6" s="57" t="s">
        <v>2</v>
      </c>
      <c r="E6" s="58"/>
      <c r="F6" s="18" t="s">
        <v>30</v>
      </c>
    </row>
    <row r="7" spans="1:8" ht="29.25" customHeight="1" x14ac:dyDescent="0.3">
      <c r="A7" s="4" t="s">
        <v>22</v>
      </c>
      <c r="B7" s="24">
        <v>46142</v>
      </c>
      <c r="C7" s="25">
        <v>394</v>
      </c>
      <c r="D7" s="24">
        <v>46173</v>
      </c>
      <c r="E7" s="25">
        <v>421</v>
      </c>
      <c r="F7" s="28">
        <f>E7-C7</f>
        <v>27</v>
      </c>
    </row>
    <row r="8" spans="1:8" x14ac:dyDescent="0.3">
      <c r="A8" s="22" t="s">
        <v>0</v>
      </c>
      <c r="B8" s="56"/>
      <c r="C8" s="56"/>
      <c r="D8" s="56"/>
      <c r="E8" s="56"/>
      <c r="F8" s="22"/>
      <c r="G8" s="49"/>
      <c r="H8" s="49"/>
    </row>
    <row r="9" spans="1:8" ht="15" customHeight="1" x14ac:dyDescent="0.3">
      <c r="A9" s="5" t="s">
        <v>9</v>
      </c>
      <c r="B9" s="6"/>
      <c r="C9" s="6"/>
      <c r="D9" s="6"/>
      <c r="E9" s="6"/>
      <c r="F9" s="20" t="s">
        <v>0</v>
      </c>
    </row>
    <row r="10" spans="1:8" ht="15" customHeight="1" x14ac:dyDescent="0.3">
      <c r="A10" s="40" t="s">
        <v>7</v>
      </c>
      <c r="B10" s="41"/>
      <c r="C10" s="41"/>
      <c r="D10" s="41"/>
      <c r="E10" s="42"/>
      <c r="F10" s="10">
        <v>2690.7</v>
      </c>
      <c r="H10" s="20"/>
    </row>
    <row r="11" spans="1:8" ht="15" customHeight="1" x14ac:dyDescent="0.3">
      <c r="A11" s="46" t="s">
        <v>18</v>
      </c>
      <c r="B11" s="54"/>
      <c r="C11" s="54"/>
      <c r="D11" s="54"/>
      <c r="E11" s="55"/>
      <c r="F11" s="11">
        <f>F7</f>
        <v>27</v>
      </c>
      <c r="H11" s="20"/>
    </row>
    <row r="12" spans="1:8" ht="18.75" customHeight="1" x14ac:dyDescent="0.3">
      <c r="A12" s="46" t="s">
        <v>19</v>
      </c>
      <c r="B12" s="54"/>
      <c r="C12" s="54"/>
      <c r="D12" s="54"/>
      <c r="E12" s="55"/>
      <c r="F12" s="10">
        <v>0</v>
      </c>
      <c r="H12" s="20"/>
    </row>
    <row r="13" spans="1:8" ht="15" customHeight="1" x14ac:dyDescent="0.3">
      <c r="A13" s="40" t="s">
        <v>20</v>
      </c>
      <c r="B13" s="41"/>
      <c r="C13" s="41"/>
      <c r="D13" s="41"/>
      <c r="E13" s="42"/>
      <c r="F13" s="11">
        <f>F11-F12</f>
        <v>27</v>
      </c>
      <c r="H13" s="20"/>
    </row>
    <row r="14" spans="1:8" ht="15" customHeight="1" x14ac:dyDescent="0.3">
      <c r="A14" s="40" t="s">
        <v>37</v>
      </c>
      <c r="B14" s="41"/>
      <c r="C14" s="41"/>
      <c r="D14" s="41"/>
      <c r="E14" s="42"/>
      <c r="F14" s="11">
        <v>-23</v>
      </c>
      <c r="H14" s="20"/>
    </row>
    <row r="15" spans="1:8" ht="29.25" customHeight="1" x14ac:dyDescent="0.3">
      <c r="A15" s="40" t="s">
        <v>21</v>
      </c>
      <c r="B15" s="41"/>
      <c r="C15" s="41"/>
      <c r="D15" s="41"/>
      <c r="E15" s="42"/>
      <c r="F15" s="13">
        <f>(F13-23)*77.44</f>
        <v>309.76</v>
      </c>
      <c r="H15" s="20"/>
    </row>
    <row r="16" spans="1:8" x14ac:dyDescent="0.3">
      <c r="A16" s="43" t="s">
        <v>11</v>
      </c>
      <c r="B16" s="44"/>
      <c r="C16" s="44"/>
      <c r="D16" s="44"/>
      <c r="E16" s="45"/>
      <c r="F16" s="15">
        <f>F15/F10</f>
        <v>0.11512245883970715</v>
      </c>
    </row>
    <row r="18" spans="1:6" ht="29.25" customHeight="1" x14ac:dyDescent="0.3"/>
    <row r="19" spans="1:6" s="38" customFormat="1" x14ac:dyDescent="0.3">
      <c r="A19" s="8"/>
      <c r="B19" s="8"/>
      <c r="C19" s="8"/>
      <c r="D19" s="8"/>
      <c r="E19" s="8"/>
      <c r="F19" s="8"/>
    </row>
    <row r="22" spans="1:6" ht="51.75" customHeight="1" x14ac:dyDescent="0.3"/>
    <row r="23" spans="1:6" ht="32.25" customHeight="1" x14ac:dyDescent="0.3"/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/>
    <row r="29" spans="1:6" ht="15" customHeight="1" x14ac:dyDescent="0.3"/>
    <row r="30" spans="1:6" ht="15" customHeight="1" x14ac:dyDescent="0.3"/>
    <row r="31" spans="1:6" ht="15" customHeight="1" x14ac:dyDescent="0.3"/>
    <row r="32" spans="1:6" ht="27" customHeight="1" x14ac:dyDescent="0.3"/>
  </sheetData>
  <mergeCells count="15">
    <mergeCell ref="G8:H8"/>
    <mergeCell ref="G1:H1"/>
    <mergeCell ref="G5:H5"/>
    <mergeCell ref="A12:E12"/>
    <mergeCell ref="A13:E13"/>
    <mergeCell ref="A14:E14"/>
    <mergeCell ref="A15:E15"/>
    <mergeCell ref="A16:E16"/>
    <mergeCell ref="A2:B2"/>
    <mergeCell ref="B5:E5"/>
    <mergeCell ref="B6:C6"/>
    <mergeCell ref="D6:E6"/>
    <mergeCell ref="B8:E8"/>
    <mergeCell ref="A10:E10"/>
    <mergeCell ref="A11:E11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2026-06-26T07:32:36Z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