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enakina/Downloads/"/>
    </mc:Choice>
  </mc:AlternateContent>
  <xr:revisionPtr revIDLastSave="0" documentId="8_{BBF7BBE8-C1B2-EF4E-9CEC-11926442B0EA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Электроснабжение" sheetId="1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9" i="2" s="1"/>
  <c r="F30" i="2" s="1"/>
  <c r="F31" i="2" s="1"/>
  <c r="F23" i="2"/>
  <c r="F7" i="2"/>
  <c r="F11" i="2" s="1"/>
  <c r="F13" i="2" s="1"/>
  <c r="F14" i="2" s="1"/>
  <c r="F15" i="2" s="1"/>
  <c r="F26" i="1"/>
  <c r="F25" i="1"/>
  <c r="H26" i="1"/>
  <c r="H25" i="1"/>
  <c r="H16" i="1"/>
  <c r="H15" i="1"/>
  <c r="F8" i="1"/>
  <c r="H8" i="1" s="1"/>
  <c r="F7" i="1"/>
  <c r="H27" i="1" l="1"/>
  <c r="H31" i="1" s="1"/>
  <c r="H33" i="1" s="1"/>
  <c r="H34" i="1" s="1"/>
  <c r="H35" i="1" s="1"/>
  <c r="H7" i="1"/>
  <c r="H9" i="1" s="1"/>
  <c r="H13" i="1" s="1"/>
  <c r="H17" i="1" s="1"/>
</calcChain>
</file>

<file path=xl/sharedStrings.xml><?xml version="1.0" encoding="utf-8"?>
<sst xmlns="http://schemas.openxmlformats.org/spreadsheetml/2006/main" count="90" uniqueCount="32">
  <si>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</si>
  <si>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</si>
  <si>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</si>
  <si>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</si>
  <si>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</si>
  <si>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</si>
  <si>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</si>
  <si>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</si>
  <si>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</si>
  <si>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</si>
  <si>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</si>
  <si>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</si>
  <si>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</si>
  <si>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</si>
  <si>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</si>
  <si>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СЕНТЯБРЬ 2025 ГОД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</si>
  <si>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</si>
  <si>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</si>
  <si>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</si>
  <si>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</si>
  <si>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</si>
  <si>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</si>
  <si>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</si>
  <si>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</si>
  <si>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>РАСХОД ХВС НА ОБЩЕДОМОВЫЕ НУЖДЫ ЗА АВГУСТ - СЕНТЯБРЬ 2025 ГОД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</si>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</sst>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10419]0.000;\(0.000\)"/>
    <numFmt numFmtId="165" formatCode="[$-10419]0.00;\(0.00\)"/>
    <numFmt numFmtId="166" formatCode="[$-10419]dd\.mm\.yyyy"/>
    <numFmt numFmtId="167" formatCode="_-* #,##0.00\ _₽_-;\-* #,##0.00\ _₽_-;_-* &quot;-&quot;??\ _₽_-;_-@_-"/>
    <numFmt numFmtId="168" formatCode="dd\.mm\.yyyy;@"/>
    <numFmt numFmtId="169" formatCode="#,##0.000;\(#,##0.000\)"/>
    <numFmt numFmtId="170" formatCode="#,##0.0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9"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2" fillId="0" borderId="1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5" fillId="0" borderId="0" xfId="0" applyFont="1"/>
    <xf numFmtId="0" fontId="4" fillId="0" borderId="4" xfId="1" applyFont="1" applyBorder="1" applyAlignment="1">
      <alignment horizontal="left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textRotation="90" wrapText="1" readingOrder="1"/>
    </xf>
    <xf numFmtId="0" fontId="3" fillId="0" borderId="8" xfId="1" applyFont="1" applyBorder="1" applyAlignment="1">
      <alignment vertical="top" wrapText="1" readingOrder="1"/>
    </xf>
    <xf numFmtId="0" fontId="3" fillId="0" borderId="9" xfId="1" applyFont="1" applyBorder="1" applyAlignment="1">
      <alignment vertical="top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12" fillId="0" borderId="3" xfId="1" applyFont="1" applyBorder="1" applyAlignment="1">
      <alignment horizontal="center" vertical="center" textRotation="90" wrapText="1" readingOrder="1"/>
    </xf>
    <xf numFmtId="0" fontId="4" fillId="0" borderId="3" xfId="1" applyFont="1" applyBorder="1" applyAlignment="1">
      <alignment horizontal="center" vertical="center" textRotation="90" wrapText="1" readingOrder="1"/>
    </xf>
    <xf numFmtId="0" fontId="13" fillId="0" borderId="3" xfId="0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top" wrapText="1" readingOrder="1"/>
    </xf>
    <xf numFmtId="164" fontId="3" fillId="0" borderId="3" xfId="1" applyNumberFormat="1" applyFont="1" applyBorder="1" applyAlignment="1">
      <alignment horizontal="center" vertical="top" wrapText="1" readingOrder="1"/>
    </xf>
    <xf numFmtId="168" fontId="3" fillId="0" borderId="3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70" fontId="3" fillId="0" borderId="3" xfId="0" applyNumberFormat="1" applyFont="1" applyBorder="1" applyAlignment="1">
      <alignment horizontal="center" vertical="top" wrapText="1"/>
    </xf>
    <xf numFmtId="165" fontId="3" fillId="0" borderId="3" xfId="1" applyNumberFormat="1" applyFont="1" applyBorder="1" applyAlignment="1">
      <alignment horizontal="center" vertical="top" wrapText="1" readingOrder="1"/>
    </xf>
    <xf numFmtId="1" fontId="3" fillId="0" borderId="3" xfId="0" applyNumberFormat="1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5" fillId="0" borderId="11" xfId="1" applyFont="1" applyBorder="1" applyAlignment="1">
      <alignment vertical="top" wrapText="1" readingOrder="1"/>
    </xf>
    <xf numFmtId="0" fontId="5" fillId="0" borderId="12" xfId="1" applyFont="1" applyBorder="1" applyAlignment="1">
      <alignment vertical="top" wrapText="1" readingOrder="1"/>
    </xf>
    <xf numFmtId="0" fontId="5" fillId="0" borderId="13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167" fontId="11" fillId="0" borderId="3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1" fontId="1" fillId="0" borderId="3" xfId="1" applyNumberFormat="1" applyFont="1" applyBorder="1" applyAlignment="1">
      <alignment vertical="center" wrapText="1"/>
    </xf>
    <xf numFmtId="43" fontId="1" fillId="0" borderId="3" xfId="2" applyFont="1" applyBorder="1" applyAlignment="1">
      <alignment vertical="center" wrapText="1"/>
    </xf>
    <xf numFmtId="0" fontId="2" fillId="0" borderId="17" xfId="1" applyFont="1" applyBorder="1" applyAlignment="1">
      <alignment vertical="top" wrapText="1" readingOrder="1"/>
    </xf>
    <xf numFmtId="0" fontId="4" fillId="0" borderId="3" xfId="1" applyFont="1" applyBorder="1" applyAlignment="1">
      <alignment horizontal="left" vertical="center" wrapText="1" readingOrder="1"/>
    </xf>
    <xf numFmtId="1" fontId="4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/>
    </xf>
    <xf numFmtId="0" fontId="6" fillId="0" borderId="14" xfId="1" applyFont="1" applyBorder="1" applyAlignment="1">
      <alignment horizontal="left" vertical="top" wrapText="1" readingOrder="1"/>
    </xf>
    <xf numFmtId="0" fontId="6" fillId="0" borderId="15" xfId="1" applyFont="1" applyBorder="1" applyAlignment="1">
      <alignment horizontal="left" vertical="top" wrapText="1" readingOrder="1"/>
    </xf>
    <xf numFmtId="0" fontId="6" fillId="0" borderId="16" xfId="1" applyFont="1" applyBorder="1" applyAlignment="1">
      <alignment horizontal="left" vertical="top" wrapText="1" readingOrder="1"/>
    </xf>
    <xf numFmtId="0" fontId="9" fillId="0" borderId="14" xfId="1" applyFont="1" applyBorder="1" applyAlignment="1">
      <alignment horizontal="left" vertical="top" wrapText="1" readingOrder="1"/>
    </xf>
    <xf numFmtId="0" fontId="9" fillId="0" borderId="15" xfId="1" applyFont="1" applyBorder="1" applyAlignment="1">
      <alignment horizontal="left" vertical="top" wrapText="1" readingOrder="1"/>
    </xf>
    <xf numFmtId="0" fontId="9" fillId="0" borderId="16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0" fontId="10" fillId="0" borderId="15" xfId="1" applyFont="1" applyBorder="1" applyAlignment="1">
      <alignment horizontal="left" vertical="top" wrapText="1" readingOrder="1"/>
    </xf>
    <xf numFmtId="0" fontId="10" fillId="0" borderId="16" xfId="1" applyFont="1" applyBorder="1" applyAlignment="1">
      <alignment horizontal="left" vertical="top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vertical="top" wrapText="1" readingOrder="1"/>
    </xf>
    <xf numFmtId="0" fontId="14" fillId="0" borderId="0" xfId="1" applyFont="1" applyAlignment="1">
      <alignment horizontal="center" vertical="top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6" xfId="1" applyFont="1" applyBorder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1" fillId="0" borderId="2" xfId="0" applyFont="1" applyBorder="1"/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2" fillId="0" borderId="17" xfId="1" applyFont="1" applyBorder="1" applyAlignment="1">
      <alignment vertical="top" wrapText="1" readingOrder="1"/>
    </xf>
  </cellXfs>
  <cellStyles count="3">
    <cellStyle name="Обычный" xfId="0" builtinId="0"/>
    <cellStyle name="Финансовый" xfId="2" builtinId="3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workbookViewId="0">
      <selection activeCell="J27" sqref="J27"/>
    </sheetView>
  </sheetViews>
  <sheetFormatPr baseColWidth="10" defaultColWidth="8.83203125" defaultRowHeight="15" x14ac:dyDescent="0.2"/>
  <cols>
    <col min="1" max="1" width="17" customWidth="1"/>
    <col min="2" max="2" width="10.5" customWidth="1"/>
    <col min="3" max="3" width="9.5" customWidth="1"/>
    <col min="4" max="4" width="10.1640625" customWidth="1"/>
    <col min="5" max="5" width="10.5" customWidth="1"/>
    <col min="6" max="6" width="9.33203125" customWidth="1"/>
    <col min="7" max="7" width="8.5" customWidth="1"/>
    <col min="8" max="8" width="12.5" customWidth="1"/>
    <col min="9" max="9" width="16.1640625" customWidth="1"/>
    <col min="10" max="10" width="18.5" customWidth="1"/>
    <col min="11" max="11" width="0" hidden="1" customWidth="1"/>
  </cols>
  <sheetData>
    <row r="1" spans="1:10" ht="17" customHeight="1" x14ac:dyDescent="0.2">
      <c r="A1" s="57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6" customFormat="1" ht="28.5" customHeight="1" x14ac:dyDescent="0.25">
      <c r="A2" s="50" t="s">
        <v>17</v>
      </c>
      <c r="B2" s="50"/>
    </row>
    <row r="3" spans="1:10" s="2" customFormat="1" x14ac:dyDescent="0.2">
      <c r="A3" s="3" t="s">
        <v>15</v>
      </c>
    </row>
    <row r="4" spans="1:10" ht="17" customHeight="1" x14ac:dyDescent="0.2">
      <c r="A4" s="1"/>
    </row>
    <row r="5" spans="1:10" ht="39.75" customHeight="1" x14ac:dyDescent="0.2">
      <c r="A5" s="7" t="s">
        <v>4</v>
      </c>
      <c r="B5" s="51" t="s">
        <v>19</v>
      </c>
      <c r="C5" s="52"/>
      <c r="D5" s="52"/>
      <c r="E5" s="53"/>
      <c r="F5" s="9" t="s">
        <v>0</v>
      </c>
      <c r="G5" s="8" t="s">
        <v>0</v>
      </c>
      <c r="H5" s="10" t="s">
        <v>0</v>
      </c>
      <c r="I5" s="55"/>
      <c r="J5" s="56"/>
    </row>
    <row r="6" spans="1:10" ht="55.5" customHeight="1" x14ac:dyDescent="0.2">
      <c r="A6" s="13" t="s">
        <v>5</v>
      </c>
      <c r="B6" s="48" t="s">
        <v>1</v>
      </c>
      <c r="C6" s="48"/>
      <c r="D6" s="48" t="s">
        <v>2</v>
      </c>
      <c r="E6" s="48"/>
      <c r="F6" s="14" t="s">
        <v>14</v>
      </c>
      <c r="G6" s="14" t="s">
        <v>3</v>
      </c>
      <c r="H6" s="15" t="s">
        <v>6</v>
      </c>
    </row>
    <row r="7" spans="1:10" x14ac:dyDescent="0.2">
      <c r="A7" s="16" t="s">
        <v>16</v>
      </c>
      <c r="B7" s="17">
        <v>45900</v>
      </c>
      <c r="C7" s="18">
        <v>175.51</v>
      </c>
      <c r="D7" s="19">
        <v>45930</v>
      </c>
      <c r="E7" s="20">
        <v>178.26</v>
      </c>
      <c r="F7" s="21">
        <f>E7-C7</f>
        <v>2.75</v>
      </c>
      <c r="G7" s="22">
        <v>60</v>
      </c>
      <c r="H7" s="23">
        <f>F7*G7</f>
        <v>165</v>
      </c>
    </row>
    <row r="8" spans="1:10" x14ac:dyDescent="0.2">
      <c r="A8" s="16" t="s">
        <v>18</v>
      </c>
      <c r="B8" s="17">
        <v>45900</v>
      </c>
      <c r="C8" s="18">
        <v>95.59</v>
      </c>
      <c r="D8" s="19">
        <v>45930</v>
      </c>
      <c r="E8" s="20">
        <v>214</v>
      </c>
      <c r="F8" s="21">
        <f>E8-C8</f>
        <v>118.41</v>
      </c>
      <c r="G8" s="22">
        <v>60</v>
      </c>
      <c r="H8" s="23">
        <f>F8*G8</f>
        <v>7104.5999999999995</v>
      </c>
    </row>
    <row r="9" spans="1:10" x14ac:dyDescent="0.2">
      <c r="A9" s="11" t="s">
        <v>7</v>
      </c>
      <c r="B9" s="12"/>
      <c r="C9" s="12"/>
      <c r="D9" s="12"/>
      <c r="E9" s="12"/>
      <c r="F9" s="12"/>
      <c r="G9" s="12"/>
      <c r="H9" s="24">
        <f>H7+H8</f>
        <v>7269.5999999999995</v>
      </c>
      <c r="I9" s="55"/>
      <c r="J9" s="56"/>
    </row>
    <row r="10" spans="1:10" x14ac:dyDescent="0.2">
      <c r="A10" s="4" t="s">
        <v>0</v>
      </c>
      <c r="B10" s="49"/>
      <c r="C10" s="49"/>
      <c r="D10" s="49"/>
      <c r="E10" s="49"/>
      <c r="F10" s="49"/>
      <c r="G10" s="49"/>
      <c r="H10" s="49"/>
      <c r="I10" s="54"/>
      <c r="J10" s="54"/>
    </row>
    <row r="11" spans="1:10" ht="15" customHeight="1" x14ac:dyDescent="0.2">
      <c r="A11" s="25" t="s">
        <v>10</v>
      </c>
      <c r="B11" s="26"/>
      <c r="C11" s="26"/>
      <c r="D11" s="26"/>
      <c r="E11" s="26"/>
      <c r="F11" s="27"/>
      <c r="H11" s="5" t="s">
        <v>0</v>
      </c>
    </row>
    <row r="12" spans="1:10" ht="15" customHeight="1" x14ac:dyDescent="0.2">
      <c r="A12" s="39" t="s">
        <v>8</v>
      </c>
      <c r="B12" s="40"/>
      <c r="C12" s="40"/>
      <c r="D12" s="40"/>
      <c r="E12" s="40"/>
      <c r="F12" s="41"/>
      <c r="G12" s="28"/>
      <c r="H12" s="32">
        <v>5874.9</v>
      </c>
      <c r="J12" s="5"/>
    </row>
    <row r="13" spans="1:10" ht="15" customHeight="1" x14ac:dyDescent="0.2">
      <c r="A13" s="39" t="s">
        <v>11</v>
      </c>
      <c r="B13" s="40"/>
      <c r="C13" s="40"/>
      <c r="D13" s="40"/>
      <c r="E13" s="40"/>
      <c r="F13" s="41"/>
      <c r="G13" s="28"/>
      <c r="H13" s="33">
        <f>H9</f>
        <v>7269.5999999999995</v>
      </c>
      <c r="J13" s="5"/>
    </row>
    <row r="14" spans="1:10" ht="18.75" customHeight="1" x14ac:dyDescent="0.2">
      <c r="A14" s="42" t="s">
        <v>20</v>
      </c>
      <c r="B14" s="43"/>
      <c r="C14" s="43"/>
      <c r="D14" s="43"/>
      <c r="E14" s="43"/>
      <c r="F14" s="44"/>
      <c r="G14" s="29"/>
      <c r="H14" s="32">
        <v>158</v>
      </c>
      <c r="J14" s="5"/>
    </row>
    <row r="15" spans="1:10" ht="15" customHeight="1" x14ac:dyDescent="0.2">
      <c r="A15" s="39" t="s">
        <v>9</v>
      </c>
      <c r="B15" s="40"/>
      <c r="C15" s="40"/>
      <c r="D15" s="40"/>
      <c r="E15" s="40"/>
      <c r="F15" s="41"/>
      <c r="G15" s="28"/>
      <c r="H15" s="33">
        <f>H13-H14</f>
        <v>7111.5999999999995</v>
      </c>
      <c r="J15" s="5"/>
    </row>
    <row r="16" spans="1:10" ht="15" customHeight="1" x14ac:dyDescent="0.2">
      <c r="A16" s="39" t="s">
        <v>12</v>
      </c>
      <c r="B16" s="40"/>
      <c r="C16" s="40"/>
      <c r="D16" s="40"/>
      <c r="E16" s="40"/>
      <c r="F16" s="41"/>
      <c r="G16" s="28"/>
      <c r="H16" s="34">
        <f>H15*4.99</f>
        <v>35486.883999999998</v>
      </c>
      <c r="J16" s="5"/>
    </row>
    <row r="17" spans="1:10" ht="29.25" customHeight="1" x14ac:dyDescent="0.2">
      <c r="A17" s="45" t="s">
        <v>13</v>
      </c>
      <c r="B17" s="46"/>
      <c r="C17" s="46"/>
      <c r="D17" s="46"/>
      <c r="E17" s="46"/>
      <c r="F17" s="47"/>
      <c r="G17" s="30"/>
      <c r="H17" s="31">
        <f>H16/H12</f>
        <v>6.0404234965701544</v>
      </c>
      <c r="J17" s="5"/>
    </row>
    <row r="20" spans="1:10" ht="29.25" customHeight="1" x14ac:dyDescent="0.25">
      <c r="A20" s="50" t="s">
        <v>21</v>
      </c>
      <c r="B20" s="50"/>
      <c r="C20" s="6"/>
      <c r="D20" s="6"/>
      <c r="E20" s="6"/>
      <c r="F20" s="6"/>
      <c r="G20" s="6"/>
      <c r="H20" s="6"/>
    </row>
    <row r="21" spans="1:10" x14ac:dyDescent="0.2">
      <c r="A21" s="3" t="s">
        <v>15</v>
      </c>
      <c r="B21" s="2"/>
      <c r="C21" s="2"/>
      <c r="D21" s="2"/>
      <c r="E21" s="2"/>
      <c r="F21" s="2"/>
      <c r="G21" s="2"/>
      <c r="H21" s="2"/>
    </row>
    <row r="22" spans="1:10" x14ac:dyDescent="0.2">
      <c r="A22" s="1"/>
    </row>
    <row r="23" spans="1:10" ht="24" x14ac:dyDescent="0.2">
      <c r="A23" s="7" t="s">
        <v>4</v>
      </c>
      <c r="B23" s="51" t="s">
        <v>19</v>
      </c>
      <c r="C23" s="52"/>
      <c r="D23" s="52"/>
      <c r="E23" s="53"/>
      <c r="F23" s="9" t="s">
        <v>0</v>
      </c>
      <c r="G23" s="8" t="s">
        <v>0</v>
      </c>
      <c r="H23" s="10" t="s">
        <v>0</v>
      </c>
    </row>
    <row r="24" spans="1:10" ht="39" x14ac:dyDescent="0.2">
      <c r="A24" s="13" t="s">
        <v>5</v>
      </c>
      <c r="B24" s="48" t="s">
        <v>1</v>
      </c>
      <c r="C24" s="48"/>
      <c r="D24" s="48" t="s">
        <v>2</v>
      </c>
      <c r="E24" s="48"/>
      <c r="F24" s="14" t="s">
        <v>14</v>
      </c>
      <c r="G24" s="14" t="s">
        <v>3</v>
      </c>
      <c r="H24" s="15" t="s">
        <v>6</v>
      </c>
    </row>
    <row r="25" spans="1:10" x14ac:dyDescent="0.2">
      <c r="A25" s="16" t="s">
        <v>22</v>
      </c>
      <c r="B25" s="17">
        <v>45900</v>
      </c>
      <c r="C25" s="18">
        <v>211.11</v>
      </c>
      <c r="D25" s="19">
        <v>45930</v>
      </c>
      <c r="E25" s="20">
        <v>230.94</v>
      </c>
      <c r="F25" s="21">
        <f>E25-C25</f>
        <v>19.829999999999984</v>
      </c>
      <c r="G25" s="22">
        <v>40</v>
      </c>
      <c r="H25" s="23">
        <f>F25*G25</f>
        <v>793.19999999999936</v>
      </c>
    </row>
    <row r="26" spans="1:10" x14ac:dyDescent="0.2">
      <c r="A26" s="16" t="s">
        <v>23</v>
      </c>
      <c r="B26" s="17">
        <v>45900</v>
      </c>
      <c r="C26" s="18">
        <v>93.46</v>
      </c>
      <c r="D26" s="19">
        <v>45930</v>
      </c>
      <c r="E26" s="20">
        <v>197.9</v>
      </c>
      <c r="F26" s="21">
        <f>E26-C26</f>
        <v>104.44000000000001</v>
      </c>
      <c r="G26" s="22">
        <v>40</v>
      </c>
      <c r="H26" s="23">
        <f>F26*G26</f>
        <v>4177.6000000000004</v>
      </c>
    </row>
    <row r="27" spans="1:10" x14ac:dyDescent="0.2">
      <c r="A27" s="11" t="s">
        <v>7</v>
      </c>
      <c r="B27" s="12"/>
      <c r="C27" s="12"/>
      <c r="D27" s="12"/>
      <c r="E27" s="12"/>
      <c r="F27" s="12"/>
      <c r="G27" s="12"/>
      <c r="H27" s="24">
        <f>H25+H26</f>
        <v>4970.7999999999993</v>
      </c>
    </row>
    <row r="28" spans="1:10" x14ac:dyDescent="0.2">
      <c r="A28" s="4" t="s">
        <v>0</v>
      </c>
      <c r="B28" s="49"/>
      <c r="C28" s="49"/>
      <c r="D28" s="49"/>
      <c r="E28" s="49"/>
      <c r="F28" s="49"/>
      <c r="G28" s="49"/>
      <c r="H28" s="49"/>
    </row>
    <row r="29" spans="1:10" x14ac:dyDescent="0.2">
      <c r="A29" s="25" t="s">
        <v>10</v>
      </c>
      <c r="B29" s="26"/>
      <c r="C29" s="26"/>
      <c r="D29" s="26"/>
      <c r="E29" s="26"/>
      <c r="F29" s="27"/>
      <c r="H29" s="5" t="s">
        <v>0</v>
      </c>
    </row>
    <row r="30" spans="1:10" x14ac:dyDescent="0.2">
      <c r="A30" s="39" t="s">
        <v>8</v>
      </c>
      <c r="B30" s="40"/>
      <c r="C30" s="40"/>
      <c r="D30" s="40"/>
      <c r="E30" s="40"/>
      <c r="F30" s="41"/>
      <c r="G30" s="28"/>
      <c r="H30" s="32">
        <v>2690.7</v>
      </c>
    </row>
    <row r="31" spans="1:10" x14ac:dyDescent="0.2">
      <c r="A31" s="39" t="s">
        <v>11</v>
      </c>
      <c r="B31" s="40"/>
      <c r="C31" s="40"/>
      <c r="D31" s="40"/>
      <c r="E31" s="40"/>
      <c r="F31" s="41"/>
      <c r="G31" s="28"/>
      <c r="H31" s="33">
        <f>H27</f>
        <v>4970.7999999999993</v>
      </c>
    </row>
    <row r="32" spans="1:10" x14ac:dyDescent="0.2">
      <c r="A32" s="42" t="s">
        <v>20</v>
      </c>
      <c r="B32" s="43"/>
      <c r="C32" s="43"/>
      <c r="D32" s="43"/>
      <c r="E32" s="43"/>
      <c r="F32" s="44"/>
      <c r="G32" s="29"/>
      <c r="H32" s="32">
        <v>116</v>
      </c>
    </row>
    <row r="33" spans="1:8" x14ac:dyDescent="0.2">
      <c r="A33" s="39" t="s">
        <v>9</v>
      </c>
      <c r="B33" s="40"/>
      <c r="C33" s="40"/>
      <c r="D33" s="40"/>
      <c r="E33" s="40"/>
      <c r="F33" s="41"/>
      <c r="G33" s="28"/>
      <c r="H33" s="33">
        <f>H31-H32</f>
        <v>4854.7999999999993</v>
      </c>
    </row>
    <row r="34" spans="1:8" x14ac:dyDescent="0.2">
      <c r="A34" s="39" t="s">
        <v>12</v>
      </c>
      <c r="B34" s="40"/>
      <c r="C34" s="40"/>
      <c r="D34" s="40"/>
      <c r="E34" s="40"/>
      <c r="F34" s="41"/>
      <c r="G34" s="28"/>
      <c r="H34" s="34">
        <f>H33*4.99</f>
        <v>24225.451999999997</v>
      </c>
    </row>
    <row r="35" spans="1:8" ht="27" customHeight="1" x14ac:dyDescent="0.2">
      <c r="A35" s="45" t="s">
        <v>13</v>
      </c>
      <c r="B35" s="46"/>
      <c r="C35" s="46"/>
      <c r="D35" s="46"/>
      <c r="E35" s="46"/>
      <c r="F35" s="47"/>
      <c r="G35" s="30"/>
      <c r="H35" s="31">
        <f>H34/H30</f>
        <v>9.0034013453748098</v>
      </c>
    </row>
  </sheetData>
  <mergeCells count="30">
    <mergeCell ref="A1:E1"/>
    <mergeCell ref="F1:H1"/>
    <mergeCell ref="I1:J1"/>
    <mergeCell ref="I5:J5"/>
    <mergeCell ref="I10:J10"/>
    <mergeCell ref="B6:C6"/>
    <mergeCell ref="D6:E6"/>
    <mergeCell ref="I9:J9"/>
    <mergeCell ref="B10:E10"/>
    <mergeCell ref="A15:F15"/>
    <mergeCell ref="A16:F16"/>
    <mergeCell ref="A17:F17"/>
    <mergeCell ref="A20:B20"/>
    <mergeCell ref="B23:E23"/>
    <mergeCell ref="A2:B2"/>
    <mergeCell ref="B5:E5"/>
    <mergeCell ref="A12:F12"/>
    <mergeCell ref="A13:F13"/>
    <mergeCell ref="A14:F14"/>
    <mergeCell ref="F10:H10"/>
    <mergeCell ref="B24:C24"/>
    <mergeCell ref="D24:E24"/>
    <mergeCell ref="B28:E28"/>
    <mergeCell ref="F28:H28"/>
    <mergeCell ref="A30:F30"/>
    <mergeCell ref="A31:F31"/>
    <mergeCell ref="A32:F32"/>
    <mergeCell ref="A33:F33"/>
    <mergeCell ref="A34:F34"/>
    <mergeCell ref="A35:F35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opLeftCell="A7" workbookViewId="0">
      <selection activeCell="H24" sqref="H24"/>
    </sheetView>
  </sheetViews>
  <sheetFormatPr baseColWidth="10" defaultColWidth="9.1640625" defaultRowHeight="15" x14ac:dyDescent="0.2"/>
  <cols>
    <col min="1" max="1" width="17" customWidth="1"/>
    <col min="2" max="2" width="10.5" customWidth="1"/>
    <col min="3" max="3" width="9.5" customWidth="1"/>
    <col min="4" max="4" width="10.1640625" customWidth="1"/>
    <col min="5" max="5" width="10.5" customWidth="1"/>
    <col min="6" max="6" width="12.5" customWidth="1"/>
    <col min="7" max="7" width="16.1640625" customWidth="1"/>
    <col min="8" max="8" width="18.5" customWidth="1"/>
    <col min="9" max="9" width="0" hidden="1" customWidth="1"/>
  </cols>
  <sheetData>
    <row r="1" spans="1:8" ht="17" customHeight="1" x14ac:dyDescent="0.2">
      <c r="A1" s="57" t="s">
        <v>0</v>
      </c>
      <c r="B1" s="56"/>
      <c r="C1" s="56"/>
      <c r="D1" s="56"/>
      <c r="E1" s="56"/>
      <c r="G1" s="56"/>
      <c r="H1" s="56"/>
    </row>
    <row r="2" spans="1:8" s="6" customFormat="1" ht="28.5" customHeight="1" x14ac:dyDescent="0.25">
      <c r="A2" s="50" t="s">
        <v>17</v>
      </c>
      <c r="B2" s="50"/>
    </row>
    <row r="3" spans="1:8" s="2" customFormat="1" x14ac:dyDescent="0.2">
      <c r="A3" s="3" t="s">
        <v>24</v>
      </c>
    </row>
    <row r="4" spans="1:8" ht="17" customHeight="1" x14ac:dyDescent="0.2">
      <c r="A4" s="1"/>
    </row>
    <row r="5" spans="1:8" ht="39.75" customHeight="1" x14ac:dyDescent="0.2">
      <c r="A5" s="36" t="s">
        <v>4</v>
      </c>
      <c r="B5" s="48" t="s">
        <v>19</v>
      </c>
      <c r="C5" s="48"/>
      <c r="D5" s="48"/>
      <c r="E5" s="48"/>
      <c r="F5" s="15" t="s">
        <v>0</v>
      </c>
      <c r="G5" s="56"/>
      <c r="H5" s="56"/>
    </row>
    <row r="6" spans="1:8" ht="55.5" customHeight="1" x14ac:dyDescent="0.2">
      <c r="A6" s="13" t="s">
        <v>5</v>
      </c>
      <c r="B6" s="48" t="s">
        <v>1</v>
      </c>
      <c r="C6" s="48"/>
      <c r="D6" s="48" t="s">
        <v>2</v>
      </c>
      <c r="E6" s="48"/>
      <c r="F6" s="15" t="s">
        <v>27</v>
      </c>
    </row>
    <row r="7" spans="1:8" x14ac:dyDescent="0.2">
      <c r="A7" s="38" t="s">
        <v>25</v>
      </c>
      <c r="B7" s="17">
        <v>45869</v>
      </c>
      <c r="C7" s="18">
        <v>152</v>
      </c>
      <c r="D7" s="19">
        <v>45930</v>
      </c>
      <c r="E7" s="20">
        <v>323</v>
      </c>
      <c r="F7" s="37">
        <f>E7-C7</f>
        <v>171</v>
      </c>
    </row>
    <row r="8" spans="1:8" x14ac:dyDescent="0.2">
      <c r="A8" s="35" t="s">
        <v>0</v>
      </c>
      <c r="B8" s="58"/>
      <c r="C8" s="58"/>
      <c r="D8" s="58"/>
      <c r="E8" s="58"/>
      <c r="F8" s="35"/>
      <c r="G8" s="54"/>
      <c r="H8" s="54"/>
    </row>
    <row r="9" spans="1:8" ht="15" customHeight="1" x14ac:dyDescent="0.2">
      <c r="A9" s="25" t="s">
        <v>10</v>
      </c>
      <c r="B9" s="26"/>
      <c r="C9" s="26"/>
      <c r="D9" s="26"/>
      <c r="E9" s="26"/>
      <c r="F9" s="5" t="s">
        <v>0</v>
      </c>
    </row>
    <row r="10" spans="1:8" ht="15" customHeight="1" x14ac:dyDescent="0.2">
      <c r="A10" s="39" t="s">
        <v>8</v>
      </c>
      <c r="B10" s="40"/>
      <c r="C10" s="40"/>
      <c r="D10" s="40"/>
      <c r="E10" s="41"/>
      <c r="F10" s="32">
        <v>5874.9</v>
      </c>
      <c r="H10" s="5"/>
    </row>
    <row r="11" spans="1:8" ht="15" customHeight="1" x14ac:dyDescent="0.2">
      <c r="A11" s="42" t="s">
        <v>26</v>
      </c>
      <c r="B11" s="40"/>
      <c r="C11" s="40"/>
      <c r="D11" s="40"/>
      <c r="E11" s="41"/>
      <c r="F11" s="33">
        <f>F7</f>
        <v>171</v>
      </c>
      <c r="H11" s="5"/>
    </row>
    <row r="12" spans="1:8" ht="18.75" customHeight="1" x14ac:dyDescent="0.2">
      <c r="A12" s="42" t="s">
        <v>28</v>
      </c>
      <c r="B12" s="40"/>
      <c r="C12" s="40"/>
      <c r="D12" s="40"/>
      <c r="E12" s="41"/>
      <c r="F12" s="32">
        <v>5</v>
      </c>
      <c r="H12" s="5"/>
    </row>
    <row r="13" spans="1:8" ht="15" customHeight="1" x14ac:dyDescent="0.2">
      <c r="A13" s="39" t="s">
        <v>29</v>
      </c>
      <c r="B13" s="40"/>
      <c r="C13" s="40"/>
      <c r="D13" s="40"/>
      <c r="E13" s="41"/>
      <c r="F13" s="33">
        <f>F11-F12</f>
        <v>166</v>
      </c>
      <c r="H13" s="5"/>
    </row>
    <row r="14" spans="1:8" ht="15" customHeight="1" x14ac:dyDescent="0.2">
      <c r="A14" s="39" t="s">
        <v>30</v>
      </c>
      <c r="B14" s="40"/>
      <c r="C14" s="40"/>
      <c r="D14" s="40"/>
      <c r="E14" s="41"/>
      <c r="F14" s="34">
        <f>F13*37.64</f>
        <v>6248.24</v>
      </c>
      <c r="H14" s="5"/>
    </row>
    <row r="15" spans="1:8" ht="29.25" customHeight="1" x14ac:dyDescent="0.2">
      <c r="A15" s="45" t="s">
        <v>13</v>
      </c>
      <c r="B15" s="46"/>
      <c r="C15" s="46"/>
      <c r="D15" s="46"/>
      <c r="E15" s="47"/>
      <c r="F15" s="31">
        <f>F14/F10</f>
        <v>1.0635483157160122</v>
      </c>
      <c r="H15" s="5"/>
    </row>
    <row r="18" spans="1:6" ht="29.25" customHeight="1" x14ac:dyDescent="0.25">
      <c r="A18" s="50" t="s">
        <v>21</v>
      </c>
      <c r="B18" s="50"/>
      <c r="C18" s="6"/>
      <c r="D18" s="6"/>
      <c r="E18" s="6"/>
      <c r="F18" s="6"/>
    </row>
    <row r="19" spans="1:6" x14ac:dyDescent="0.2">
      <c r="A19" s="3" t="s">
        <v>24</v>
      </c>
      <c r="B19" s="2"/>
      <c r="C19" s="2"/>
      <c r="D19" s="2"/>
      <c r="E19" s="2"/>
      <c r="F19" s="2"/>
    </row>
    <row r="20" spans="1:6" x14ac:dyDescent="0.2">
      <c r="A20" s="1"/>
    </row>
    <row r="21" spans="1:6" ht="24" x14ac:dyDescent="0.2">
      <c r="A21" s="36" t="s">
        <v>4</v>
      </c>
      <c r="B21" s="48" t="s">
        <v>19</v>
      </c>
      <c r="C21" s="48"/>
      <c r="D21" s="48"/>
      <c r="E21" s="48"/>
      <c r="F21" s="15" t="s">
        <v>0</v>
      </c>
    </row>
    <row r="22" spans="1:6" ht="35.25" customHeight="1" x14ac:dyDescent="0.2">
      <c r="A22" s="13" t="s">
        <v>5</v>
      </c>
      <c r="B22" s="48" t="s">
        <v>1</v>
      </c>
      <c r="C22" s="48"/>
      <c r="D22" s="48" t="s">
        <v>2</v>
      </c>
      <c r="E22" s="48"/>
      <c r="F22" s="15" t="s">
        <v>6</v>
      </c>
    </row>
    <row r="23" spans="1:6" x14ac:dyDescent="0.2">
      <c r="A23" s="38" t="s">
        <v>31</v>
      </c>
      <c r="B23" s="17">
        <v>45869</v>
      </c>
      <c r="C23" s="18">
        <v>210</v>
      </c>
      <c r="D23" s="19">
        <v>45930</v>
      </c>
      <c r="E23" s="20">
        <v>320</v>
      </c>
      <c r="F23" s="37">
        <f>E23-C23</f>
        <v>110</v>
      </c>
    </row>
    <row r="24" spans="1:6" x14ac:dyDescent="0.2">
      <c r="A24" s="35" t="s">
        <v>0</v>
      </c>
      <c r="B24" s="58"/>
      <c r="C24" s="58"/>
      <c r="D24" s="58"/>
      <c r="E24" s="58"/>
      <c r="F24" s="35"/>
    </row>
    <row r="25" spans="1:6" ht="15" customHeight="1" x14ac:dyDescent="0.2">
      <c r="A25" s="25" t="s">
        <v>10</v>
      </c>
      <c r="B25" s="26"/>
      <c r="C25" s="26"/>
      <c r="D25" s="26"/>
      <c r="E25" s="26"/>
      <c r="F25" s="5" t="s">
        <v>0</v>
      </c>
    </row>
    <row r="26" spans="1:6" ht="15" customHeight="1" x14ac:dyDescent="0.2">
      <c r="A26" s="39" t="s">
        <v>8</v>
      </c>
      <c r="B26" s="40"/>
      <c r="C26" s="40"/>
      <c r="D26" s="40"/>
      <c r="E26" s="41"/>
      <c r="F26" s="32">
        <v>2690.7</v>
      </c>
    </row>
    <row r="27" spans="1:6" ht="15" customHeight="1" x14ac:dyDescent="0.2">
      <c r="A27" s="42" t="s">
        <v>26</v>
      </c>
      <c r="B27" s="40"/>
      <c r="C27" s="40"/>
      <c r="D27" s="40"/>
      <c r="E27" s="41"/>
      <c r="F27" s="33">
        <f>F23</f>
        <v>110</v>
      </c>
    </row>
    <row r="28" spans="1:6" ht="15" customHeight="1" x14ac:dyDescent="0.2">
      <c r="A28" s="42" t="s">
        <v>28</v>
      </c>
      <c r="B28" s="40"/>
      <c r="C28" s="40"/>
      <c r="D28" s="40"/>
      <c r="E28" s="41"/>
      <c r="F28" s="32">
        <v>0</v>
      </c>
    </row>
    <row r="29" spans="1:6" ht="15" customHeight="1" x14ac:dyDescent="0.2">
      <c r="A29" s="39" t="s">
        <v>29</v>
      </c>
      <c r="B29" s="40"/>
      <c r="C29" s="40"/>
      <c r="D29" s="40"/>
      <c r="E29" s="41"/>
      <c r="F29" s="33">
        <f>F27-F28</f>
        <v>110</v>
      </c>
    </row>
    <row r="30" spans="1:6" ht="15" customHeight="1" x14ac:dyDescent="0.2">
      <c r="A30" s="39" t="s">
        <v>30</v>
      </c>
      <c r="B30" s="40"/>
      <c r="C30" s="40"/>
      <c r="D30" s="40"/>
      <c r="E30" s="41"/>
      <c r="F30" s="34">
        <f>F29*37.64</f>
        <v>4140.3999999999996</v>
      </c>
    </row>
    <row r="31" spans="1:6" ht="27" customHeight="1" x14ac:dyDescent="0.2">
      <c r="A31" s="45" t="s">
        <v>13</v>
      </c>
      <c r="B31" s="46"/>
      <c r="C31" s="46"/>
      <c r="D31" s="46"/>
      <c r="E31" s="47"/>
      <c r="F31" s="31">
        <f>F30/F26</f>
        <v>1.5387817296614263</v>
      </c>
    </row>
  </sheetData>
  <mergeCells count="26">
    <mergeCell ref="B6:C6"/>
    <mergeCell ref="D6:E6"/>
    <mergeCell ref="B8:E8"/>
    <mergeCell ref="G8:H8"/>
    <mergeCell ref="A1:E1"/>
    <mergeCell ref="G1:H1"/>
    <mergeCell ref="A2:B2"/>
    <mergeCell ref="B5:E5"/>
    <mergeCell ref="G5:H5"/>
    <mergeCell ref="A31:E31"/>
    <mergeCell ref="A10:E10"/>
    <mergeCell ref="A11:E11"/>
    <mergeCell ref="A12:E12"/>
    <mergeCell ref="A13:E13"/>
    <mergeCell ref="A14:E14"/>
    <mergeCell ref="A15:E15"/>
    <mergeCell ref="A18:B18"/>
    <mergeCell ref="B21:E21"/>
    <mergeCell ref="B22:C22"/>
    <mergeCell ref="D22:E22"/>
    <mergeCell ref="B24:E24"/>
    <mergeCell ref="A26:E26"/>
    <mergeCell ref="A27:E27"/>
    <mergeCell ref="A28:E28"/>
    <mergeCell ref="A29:E29"/>
    <mergeCell ref="A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Microsoft Office User</cp:lastModifiedBy>
  <cp:lastPrinted>2025-08-20T10:47:02Z</cp:lastPrinted>
  <dcterms:created xsi:type="dcterms:W3CDTF">2025-05-29T12:09:12Z</dcterms:created>
  <dcterms:modified xsi:type="dcterms:W3CDTF">2025-10-24T09:16:31Z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