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САЙТ\сайт СОЛОТЧА\ОДН СОЛОТЧА\"/>
    </mc:Choice>
  </mc:AlternateContent>
  <xr:revisionPtr revIDLastSave="0" documentId="8_{96D118B5-0EED-440D-8F4D-235C3AC2E40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H11" i="3" s="1"/>
  <c r="F12" i="3" l="1"/>
  <c r="H12" i="3" s="1"/>
  <c r="F53" i="3"/>
  <c r="H53" i="3" s="1"/>
  <c r="F52" i="3"/>
  <c r="H52" i="3" s="1"/>
  <c r="F51" i="3"/>
  <c r="H51" i="3" s="1"/>
  <c r="F10" i="3" l="1"/>
  <c r="H10" i="3" s="1"/>
  <c r="F8" i="3"/>
  <c r="H8" i="3" s="1"/>
  <c r="F7" i="3"/>
  <c r="H7" i="3" s="1"/>
  <c r="H17" i="3" l="1"/>
  <c r="H19" i="3" s="1"/>
  <c r="H13" i="3"/>
  <c r="F7" i="2"/>
  <c r="F11" i="2" s="1"/>
  <c r="F13" i="2" s="1"/>
  <c r="F14" i="2" s="1"/>
  <c r="F15" i="2" l="1"/>
  <c r="H20" i="3"/>
  <c r="H21" i="3" s="1"/>
  <c r="I21" i="3" s="1"/>
</calcChain>
</file>

<file path=xl/sharedStrings.xml><?xml version="1.0" encoding="utf-8"?>
<sst xmlns="http://schemas.openxmlformats.org/spreadsheetml/2006/main" count="66" uniqueCount="34">
  <si>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</si>
  <si>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</si>
  <si>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</si>
  <si>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</si>
  <si>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</si>
  <si>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</si>
  <si>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</si>
  <si>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</si>
  <si>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</si>
  <si>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</si>
  <si>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</si>
  <si>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</si>
  <si>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</si>
  <si>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</si>
  <si>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</si>
  <si>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</si>
  <si>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</si>
  <si>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</si>
  <si>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</si>
  <si>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</si>
  <si>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</si>
  <si>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</si>
  <si>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</si>
  <si>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</si>
  <si>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№920202712908 (Охрана, ворота)</t>
  </si>
  <si>
    <t>№920202712922 (наружное освещение)</t>
  </si>
  <si>
    <t>№920202513249 (наружное освещение)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</si>
  <si>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</si>
  <si>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</si>
  <si>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</si>
  <si>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</si>
  <si>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</si>
  <si>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ЭЛЕКТРОСНАБЖЕНИЯ НА ОБЩЕДОМОВЫЕ НУЖДЫ ЗА МАЙ 2026 ГОД</t>
  </si>
  <si>
    <t>РАСХОД ХВС НА ОБЩЕДОМОВЫЕ НУЖДЫ ЗА МАЙ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</si>
</sst>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4">
    <xf numFmtId="0" fontId="1" fillId="0" borderId="0" xfId="0" applyFont="1"/>
    <xf numFmtId="0" fontId="0" fillId="0" borderId="0" xfId="0"/>
    <xf numFmtId="0" fontId="5" fillId="0" borderId="0" xfId="0" applyFont="1"/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7" xfId="1" applyFont="1" applyBorder="1" applyAlignment="1">
      <alignment vertical="top" wrapText="1" readingOrder="1"/>
    </xf>
    <xf numFmtId="0" fontId="10" fillId="0" borderId="8" xfId="1" applyFont="1" applyBorder="1" applyAlignment="1">
      <alignment vertical="top" wrapText="1" readingOrder="1"/>
    </xf>
    <xf numFmtId="0" fontId="10" fillId="0" borderId="9" xfId="1" applyFont="1" applyBorder="1" applyAlignment="1">
      <alignment vertical="top" wrapText="1" readingOrder="1"/>
    </xf>
    <xf numFmtId="0" fontId="11" fillId="0" borderId="0" xfId="0" applyFont="1"/>
    <xf numFmtId="0" fontId="12" fillId="0" borderId="2" xfId="1" applyFont="1" applyBorder="1" applyAlignment="1">
      <alignment vertical="top" wrapText="1" readingOrder="1"/>
    </xf>
    <xf numFmtId="0" fontId="11" fillId="0" borderId="2" xfId="1" applyFont="1" applyBorder="1" applyAlignment="1">
      <alignment vertical="center" wrapText="1"/>
    </xf>
    <xf numFmtId="1" fontId="11" fillId="0" borderId="2" xfId="1" applyNumberFormat="1" applyFont="1" applyBorder="1" applyAlignment="1">
      <alignment vertical="center" wrapText="1"/>
    </xf>
    <xf numFmtId="0" fontId="13" fillId="0" borderId="2" xfId="1" applyFont="1" applyBorder="1" applyAlignment="1">
      <alignment vertical="top" wrapText="1" readingOrder="1"/>
    </xf>
    <xf numFmtId="43" fontId="11" fillId="0" borderId="2" xfId="2" applyFont="1" applyBorder="1" applyAlignment="1">
      <alignment vertical="center" wrapText="1"/>
    </xf>
    <xf numFmtId="0" fontId="10" fillId="0" borderId="2" xfId="1" applyFont="1" applyBorder="1" applyAlignment="1">
      <alignment vertical="top" wrapText="1" readingOrder="1"/>
    </xf>
    <xf numFmtId="165" fontId="14" fillId="0" borderId="2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 readingOrder="1"/>
    </xf>
    <xf numFmtId="0" fontId="9" fillId="0" borderId="6" xfId="1" applyFont="1" applyBorder="1" applyAlignment="1">
      <alignment horizontal="center" vertical="center" textRotation="90" wrapText="1" readingOrder="1"/>
    </xf>
    <xf numFmtId="0" fontId="9" fillId="0" borderId="2" xfId="1" applyFont="1" applyBorder="1" applyAlignment="1">
      <alignment horizontal="center" vertical="center" textRotation="90" wrapText="1" readingOrder="1"/>
    </xf>
    <xf numFmtId="1" fontId="9" fillId="0" borderId="2" xfId="0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2" fillId="0" borderId="13" xfId="1" applyFont="1" applyBorder="1" applyAlignment="1">
      <alignment vertical="top" wrapText="1" readingOrder="1"/>
    </xf>
    <xf numFmtId="0" fontId="9" fillId="0" borderId="3" xfId="1" applyFont="1" applyBorder="1" applyAlignment="1">
      <alignment horizontal="center" vertical="center" wrapText="1" readingOrder="1"/>
    </xf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9" fillId="0" borderId="2" xfId="1" applyFont="1" applyBorder="1" applyAlignment="1">
      <alignment horizontal="left" vertical="center" wrapText="1" readingOrder="1"/>
    </xf>
    <xf numFmtId="0" fontId="15" fillId="0" borderId="0" xfId="0" applyFont="1"/>
    <xf numFmtId="165" fontId="1" fillId="0" borderId="0" xfId="0" applyNumberFormat="1" applyFont="1"/>
    <xf numFmtId="0" fontId="16" fillId="0" borderId="0" xfId="0" applyFont="1"/>
    <xf numFmtId="0" fontId="17" fillId="0" borderId="0" xfId="0" applyFont="1"/>
    <xf numFmtId="0" fontId="9" fillId="0" borderId="0" xfId="1" applyFont="1" applyAlignment="1">
      <alignment vertical="top" wrapText="1" readingOrder="1"/>
    </xf>
    <xf numFmtId="0" fontId="12" fillId="0" borderId="10" xfId="1" applyFont="1" applyBorder="1" applyAlignment="1">
      <alignment horizontal="left" vertical="top" wrapText="1" readingOrder="1"/>
    </xf>
    <xf numFmtId="0" fontId="12" fillId="0" borderId="11" xfId="1" applyFont="1" applyBorder="1" applyAlignment="1">
      <alignment horizontal="left" vertical="top" wrapText="1" readingOrder="1"/>
    </xf>
    <xf numFmtId="0" fontId="12" fillId="0" borderId="12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13" fillId="0" borderId="10" xfId="1" applyFont="1" applyBorder="1" applyAlignment="1">
      <alignment horizontal="lef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2" fillId="0" borderId="13" xfId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0" xfId="1" applyFont="1" applyAlignment="1">
      <alignment vertical="top" wrapText="1" readingOrder="1"/>
    </xf>
    <xf numFmtId="0" fontId="11" fillId="0" borderId="0" xfId="0" applyFont="1"/>
    <xf numFmtId="0" fontId="3" fillId="0" borderId="0" xfId="1" applyFont="1" applyAlignment="1">
      <alignment vertical="top" wrapText="1" readingOrder="1"/>
    </xf>
    <xf numFmtId="0" fontId="1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0" borderId="3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horizontal="center" vertical="center" wrapText="1" readingOrder="1"/>
    </xf>
    <xf numFmtId="0" fontId="9" fillId="0" borderId="5" xfId="1" applyFont="1" applyBorder="1" applyAlignment="1">
      <alignment horizontal="center" vertical="center" wrapText="1" readingOrder="1"/>
    </xf>
    <xf numFmtId="0" fontId="1" fillId="0" borderId="1" xfId="0" applyFont="1" applyBorder="1"/>
    <xf numFmtId="0" fontId="13" fillId="0" borderId="11" xfId="1" applyFont="1" applyBorder="1" applyAlignment="1">
      <alignment horizontal="left" vertical="top" wrapText="1" readingOrder="1"/>
    </xf>
    <xf numFmtId="0" fontId="13" fillId="0" borderId="12" xfId="1" applyFont="1" applyBorder="1" applyAlignment="1">
      <alignment horizontal="left"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tabSelected="1" workbookViewId="0">
      <selection activeCell="E38" sqref="E38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3" customFormat="1" ht="28.5" customHeight="1" x14ac:dyDescent="0.5">
      <c r="A2" s="57" t="s">
        <v>14</v>
      </c>
      <c r="B2" s="57"/>
    </row>
    <row r="3" spans="1:10" s="1" customFormat="1" x14ac:dyDescent="0.35">
      <c r="A3" s="2" t="s">
        <v>32</v>
      </c>
    </row>
    <row r="4" spans="1:10" ht="17.149999999999999" customHeight="1" x14ac:dyDescent="0.35">
      <c r="A4" s="23"/>
    </row>
    <row r="5" spans="1:10" ht="39.75" customHeight="1" x14ac:dyDescent="0.35">
      <c r="A5" s="27" t="s">
        <v>4</v>
      </c>
      <c r="B5" s="58" t="s">
        <v>16</v>
      </c>
      <c r="C5" s="59"/>
      <c r="D5" s="59"/>
      <c r="E5" s="60"/>
      <c r="F5" s="18" t="s">
        <v>0</v>
      </c>
      <c r="G5" s="27" t="s">
        <v>0</v>
      </c>
      <c r="H5" s="19" t="s">
        <v>0</v>
      </c>
      <c r="I5" s="61"/>
      <c r="J5" s="56"/>
    </row>
    <row r="6" spans="1:10" ht="55.5" customHeight="1" x14ac:dyDescent="0.35">
      <c r="A6" s="25" t="s">
        <v>5</v>
      </c>
      <c r="B6" s="50" t="s">
        <v>1</v>
      </c>
      <c r="C6" s="50"/>
      <c r="D6" s="50" t="s">
        <v>2</v>
      </c>
      <c r="E6" s="50"/>
      <c r="F6" s="20" t="s">
        <v>12</v>
      </c>
      <c r="G6" s="20" t="s">
        <v>3</v>
      </c>
      <c r="H6" s="20" t="s">
        <v>28</v>
      </c>
    </row>
    <row r="7" spans="1:10" ht="30.75" customHeight="1" x14ac:dyDescent="0.35">
      <c r="A7" s="4" t="s">
        <v>13</v>
      </c>
      <c r="B7" s="28">
        <v>46142</v>
      </c>
      <c r="C7" s="29">
        <v>283.38</v>
      </c>
      <c r="D7" s="28">
        <v>46173</v>
      </c>
      <c r="E7" s="29">
        <v>293.10000000000002</v>
      </c>
      <c r="F7" s="30">
        <f>E7-C7</f>
        <v>9.7200000000000273</v>
      </c>
      <c r="G7" s="31">
        <v>60</v>
      </c>
      <c r="H7" s="32">
        <f>F7*G7</f>
        <v>583.20000000000164</v>
      </c>
    </row>
    <row r="8" spans="1:10" ht="30.75" customHeight="1" x14ac:dyDescent="0.35">
      <c r="A8" s="4" t="s">
        <v>15</v>
      </c>
      <c r="B8" s="28">
        <v>46142</v>
      </c>
      <c r="C8" s="29">
        <v>1214.02</v>
      </c>
      <c r="D8" s="28">
        <v>46173</v>
      </c>
      <c r="E8" s="29">
        <v>1329.45</v>
      </c>
      <c r="F8" s="30">
        <f>E8-C8</f>
        <v>115.43000000000006</v>
      </c>
      <c r="G8" s="31">
        <v>60</v>
      </c>
      <c r="H8" s="32">
        <f>F8*G8</f>
        <v>6925.8000000000038</v>
      </c>
    </row>
    <row r="9" spans="1:10" ht="41.25" customHeight="1" x14ac:dyDescent="0.35">
      <c r="A9" s="35" t="s">
        <v>31</v>
      </c>
      <c r="B9" s="28"/>
      <c r="C9" s="29"/>
      <c r="D9" s="28"/>
      <c r="E9" s="29"/>
      <c r="F9" s="30"/>
      <c r="G9" s="31"/>
      <c r="H9" s="32">
        <v>0</v>
      </c>
    </row>
    <row r="10" spans="1:10" ht="35.25" hidden="1" customHeight="1" x14ac:dyDescent="0.35">
      <c r="A10" s="6" t="s">
        <v>24</v>
      </c>
      <c r="B10" s="28" t="s">
        <v>29</v>
      </c>
      <c r="C10" s="29">
        <v>2790</v>
      </c>
      <c r="D10" s="28">
        <v>46022</v>
      </c>
      <c r="E10" s="29">
        <v>3776</v>
      </c>
      <c r="F10" s="30">
        <f>E10-C10</f>
        <v>986</v>
      </c>
      <c r="G10" s="31">
        <v>1</v>
      </c>
      <c r="H10" s="32">
        <f>F10*G10</f>
        <v>986</v>
      </c>
    </row>
    <row r="11" spans="1:10" ht="35.25" hidden="1" customHeight="1" x14ac:dyDescent="0.35">
      <c r="A11" s="6" t="s">
        <v>25</v>
      </c>
      <c r="B11" s="28" t="s">
        <v>29</v>
      </c>
      <c r="C11" s="29">
        <v>1230</v>
      </c>
      <c r="D11" s="28">
        <v>46022</v>
      </c>
      <c r="E11" s="29">
        <v>1542</v>
      </c>
      <c r="F11" s="30">
        <f>E11-C11</f>
        <v>312</v>
      </c>
      <c r="G11" s="31">
        <v>1</v>
      </c>
      <c r="H11" s="32">
        <f>F11*G11</f>
        <v>312</v>
      </c>
    </row>
    <row r="12" spans="1:10" ht="35.25" hidden="1" customHeight="1" x14ac:dyDescent="0.35">
      <c r="A12" s="6" t="s">
        <v>26</v>
      </c>
      <c r="B12" s="28" t="s">
        <v>29</v>
      </c>
      <c r="C12" s="29">
        <v>1641</v>
      </c>
      <c r="D12" s="28">
        <v>46022</v>
      </c>
      <c r="E12" s="29">
        <v>2147</v>
      </c>
      <c r="F12" s="30">
        <f>E12-C12</f>
        <v>506</v>
      </c>
      <c r="G12" s="31">
        <v>1</v>
      </c>
      <c r="H12" s="32">
        <f>F12*G12</f>
        <v>506</v>
      </c>
    </row>
    <row r="13" spans="1:10" x14ac:dyDescent="0.35">
      <c r="A13" s="22" t="s">
        <v>6</v>
      </c>
      <c r="B13" s="22"/>
      <c r="C13" s="22"/>
      <c r="D13" s="22"/>
      <c r="E13" s="22"/>
      <c r="F13" s="22"/>
      <c r="G13" s="22"/>
      <c r="H13" s="21">
        <f>H7+H8+H9</f>
        <v>7509.0000000000055</v>
      </c>
      <c r="I13" s="56"/>
      <c r="J13" s="56"/>
    </row>
    <row r="14" spans="1:10" x14ac:dyDescent="0.35">
      <c r="A14" s="26" t="s">
        <v>0</v>
      </c>
      <c r="B14" s="51"/>
      <c r="C14" s="51"/>
      <c r="D14" s="51"/>
      <c r="E14" s="51"/>
      <c r="F14" s="51"/>
      <c r="G14" s="51"/>
      <c r="H14" s="51"/>
      <c r="I14" s="52"/>
      <c r="J14" s="52"/>
    </row>
    <row r="15" spans="1:10" ht="15" customHeight="1" x14ac:dyDescent="0.35">
      <c r="A15" s="7" t="s">
        <v>9</v>
      </c>
      <c r="B15" s="8"/>
      <c r="C15" s="8"/>
      <c r="D15" s="8"/>
      <c r="E15" s="8"/>
      <c r="F15" s="9"/>
      <c r="G15" s="10"/>
      <c r="H15" s="24" t="s">
        <v>0</v>
      </c>
    </row>
    <row r="16" spans="1:10" ht="15" customHeight="1" x14ac:dyDescent="0.35">
      <c r="A16" s="42" t="s">
        <v>7</v>
      </c>
      <c r="B16" s="43"/>
      <c r="C16" s="43"/>
      <c r="D16" s="43"/>
      <c r="E16" s="43"/>
      <c r="F16" s="44"/>
      <c r="G16" s="11"/>
      <c r="H16" s="12">
        <v>5874.9</v>
      </c>
      <c r="J16" s="24"/>
    </row>
    <row r="17" spans="1:10" ht="15" customHeight="1" x14ac:dyDescent="0.35">
      <c r="A17" s="42" t="s">
        <v>27</v>
      </c>
      <c r="B17" s="43"/>
      <c r="C17" s="43"/>
      <c r="D17" s="43"/>
      <c r="E17" s="43"/>
      <c r="F17" s="44"/>
      <c r="G17" s="11"/>
      <c r="H17" s="13">
        <f>H7+H8+H9</f>
        <v>7509.0000000000055</v>
      </c>
      <c r="J17" s="24"/>
    </row>
    <row r="18" spans="1:10" ht="18.75" customHeight="1" x14ac:dyDescent="0.35">
      <c r="A18" s="48" t="s">
        <v>17</v>
      </c>
      <c r="B18" s="62"/>
      <c r="C18" s="62"/>
      <c r="D18" s="62"/>
      <c r="E18" s="62"/>
      <c r="F18" s="63"/>
      <c r="G18" s="14"/>
      <c r="H18" s="12">
        <v>707</v>
      </c>
      <c r="J18" s="24"/>
    </row>
    <row r="19" spans="1:10" ht="15" customHeight="1" x14ac:dyDescent="0.35">
      <c r="A19" s="42" t="s">
        <v>8</v>
      </c>
      <c r="B19" s="43"/>
      <c r="C19" s="43"/>
      <c r="D19" s="43"/>
      <c r="E19" s="43"/>
      <c r="F19" s="44"/>
      <c r="G19" s="11"/>
      <c r="H19" s="13">
        <f>H17-H18</f>
        <v>6802.0000000000055</v>
      </c>
      <c r="J19" s="24"/>
    </row>
    <row r="20" spans="1:10" ht="15" customHeight="1" x14ac:dyDescent="0.35">
      <c r="A20" s="42" t="s">
        <v>10</v>
      </c>
      <c r="B20" s="43"/>
      <c r="C20" s="43"/>
      <c r="D20" s="43"/>
      <c r="E20" s="43"/>
      <c r="F20" s="44"/>
      <c r="G20" s="11"/>
      <c r="H20" s="15">
        <f>H19*5.07</f>
        <v>34486.140000000029</v>
      </c>
      <c r="J20" s="24"/>
    </row>
    <row r="21" spans="1:10" ht="36" customHeight="1" x14ac:dyDescent="0.35">
      <c r="A21" s="45" t="s">
        <v>11</v>
      </c>
      <c r="B21" s="46"/>
      <c r="C21" s="46"/>
      <c r="D21" s="46"/>
      <c r="E21" s="46"/>
      <c r="F21" s="47"/>
      <c r="G21" s="16"/>
      <c r="H21" s="17">
        <f>H20/H16</f>
        <v>5.870081192871373</v>
      </c>
      <c r="I21" s="38">
        <f>H21-0.57</f>
        <v>5.3000811928713727</v>
      </c>
      <c r="J21" s="24"/>
    </row>
    <row r="24" spans="1:10" ht="29.25" customHeight="1" x14ac:dyDescent="0.35"/>
    <row r="25" spans="1:10" s="1" customFormat="1" x14ac:dyDescent="0.35"/>
    <row r="29" spans="1:10" ht="30" customHeight="1" x14ac:dyDescent="0.35"/>
    <row r="30" spans="1:10" ht="30" customHeight="1" x14ac:dyDescent="0.35"/>
    <row r="31" spans="1:10" ht="38.25" customHeight="1" x14ac:dyDescent="0.35"/>
    <row r="32" spans="1:10" ht="36.75" hidden="1" customHeight="1" x14ac:dyDescent="0.35"/>
    <row r="33" spans="1:1" ht="36.75" hidden="1" customHeight="1" x14ac:dyDescent="0.35"/>
    <row r="34" spans="1:1" ht="36.75" hidden="1" customHeight="1" x14ac:dyDescent="0.35"/>
    <row r="35" spans="1:1" ht="28.5" hidden="1" customHeight="1" x14ac:dyDescent="0.35"/>
    <row r="36" spans="1:1" ht="24" customHeight="1" x14ac:dyDescent="0.35"/>
    <row r="44" spans="1:1" ht="39.75" customHeight="1" x14ac:dyDescent="0.35">
      <c r="A44" s="38"/>
    </row>
    <row r="48" spans="1:1" s="37" customFormat="1" ht="18.5" hidden="1" x14ac:dyDescent="0.45">
      <c r="A48" s="37" t="s">
        <v>30</v>
      </c>
    </row>
    <row r="49" spans="1:8" hidden="1" x14ac:dyDescent="0.35"/>
    <row r="50" spans="1:8" ht="55" hidden="1" x14ac:dyDescent="0.35">
      <c r="A50" s="25" t="s">
        <v>5</v>
      </c>
      <c r="B50" s="50" t="s">
        <v>1</v>
      </c>
      <c r="C50" s="50"/>
      <c r="D50" s="50" t="s">
        <v>2</v>
      </c>
      <c r="E50" s="50"/>
      <c r="F50" s="20" t="s">
        <v>12</v>
      </c>
      <c r="G50" s="20" t="s">
        <v>3</v>
      </c>
      <c r="H50" s="20" t="s">
        <v>28</v>
      </c>
    </row>
    <row r="51" spans="1:8" ht="26" hidden="1" x14ac:dyDescent="0.35">
      <c r="A51" s="33" t="s">
        <v>24</v>
      </c>
      <c r="B51" s="28">
        <v>45961</v>
      </c>
      <c r="C51" s="29">
        <v>3015</v>
      </c>
      <c r="D51" s="28" t="s">
        <v>29</v>
      </c>
      <c r="E51" s="29">
        <v>4068</v>
      </c>
      <c r="F51" s="30">
        <f t="shared" ref="F51:F53" si="0">E51-C51</f>
        <v>1053</v>
      </c>
      <c r="G51" s="31">
        <v>1</v>
      </c>
      <c r="H51" s="34">
        <f t="shared" ref="H51:H53" si="1">F51*G51</f>
        <v>1053</v>
      </c>
    </row>
    <row r="52" spans="1:8" ht="26" hidden="1" x14ac:dyDescent="0.35">
      <c r="A52" s="33" t="s">
        <v>25</v>
      </c>
      <c r="B52" s="28">
        <v>45961</v>
      </c>
      <c r="C52" s="29">
        <v>1443</v>
      </c>
      <c r="D52" s="28" t="s">
        <v>29</v>
      </c>
      <c r="E52" s="29">
        <v>1794</v>
      </c>
      <c r="F52" s="30">
        <f t="shared" si="0"/>
        <v>351</v>
      </c>
      <c r="G52" s="31">
        <v>1</v>
      </c>
      <c r="H52" s="34">
        <f t="shared" si="1"/>
        <v>351</v>
      </c>
    </row>
    <row r="53" spans="1:8" ht="26" hidden="1" x14ac:dyDescent="0.35">
      <c r="A53" s="33" t="s">
        <v>26</v>
      </c>
      <c r="B53" s="28">
        <v>45961</v>
      </c>
      <c r="C53" s="29">
        <v>1993</v>
      </c>
      <c r="D53" s="28" t="s">
        <v>29</v>
      </c>
      <c r="E53" s="29">
        <v>2393</v>
      </c>
      <c r="F53" s="30">
        <f t="shared" si="0"/>
        <v>400</v>
      </c>
      <c r="G53" s="31">
        <v>1</v>
      </c>
      <c r="H53" s="34">
        <f t="shared" si="1"/>
        <v>400</v>
      </c>
    </row>
    <row r="54" spans="1:8" hidden="1" x14ac:dyDescent="0.35"/>
    <row r="59" spans="1:8" ht="30" customHeight="1" x14ac:dyDescent="0.35"/>
    <row r="60" spans="1:8" ht="30" customHeight="1" x14ac:dyDescent="0.35"/>
  </sheetData>
  <mergeCells count="20">
    <mergeCell ref="A17:F17"/>
    <mergeCell ref="A18:F18"/>
    <mergeCell ref="A19:F19"/>
    <mergeCell ref="A20:F20"/>
    <mergeCell ref="B50:C50"/>
    <mergeCell ref="D50:E50"/>
    <mergeCell ref="A1:E1"/>
    <mergeCell ref="F1:H1"/>
    <mergeCell ref="I1:J1"/>
    <mergeCell ref="A2:B2"/>
    <mergeCell ref="B5:E5"/>
    <mergeCell ref="I5:J5"/>
    <mergeCell ref="A21:F21"/>
    <mergeCell ref="B6:C6"/>
    <mergeCell ref="D6:E6"/>
    <mergeCell ref="I13:J13"/>
    <mergeCell ref="B14:E14"/>
    <mergeCell ref="F14:H14"/>
    <mergeCell ref="I14:J14"/>
    <mergeCell ref="A16:F16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2"/>
  <sheetViews>
    <sheetView workbookViewId="0">
      <selection activeCell="A18" sqref="A18:F34"/>
    </sheetView>
  </sheetViews>
  <sheetFormatPr defaultColWidth="9.1796875" defaultRowHeight="13" x14ac:dyDescent="0.3"/>
  <cols>
    <col min="1" max="1" width="19.1796875" style="10" customWidth="1"/>
    <col min="2" max="2" width="10.54296875" style="10" customWidth="1"/>
    <col min="3" max="3" width="9.453125" style="10" customWidth="1"/>
    <col min="4" max="4" width="10.1796875" style="10" customWidth="1"/>
    <col min="5" max="5" width="10.453125" style="10" customWidth="1"/>
    <col min="6" max="6" width="17.1796875" style="10" customWidth="1"/>
    <col min="7" max="7" width="16.1796875" style="10" customWidth="1"/>
    <col min="8" max="8" width="18.453125" style="10" customWidth="1"/>
    <col min="9" max="9" width="0" style="10" hidden="1" customWidth="1"/>
    <col min="10" max="16384" width="9.1796875" style="10"/>
  </cols>
  <sheetData>
    <row r="1" spans="1:8" ht="17.149999999999999" customHeight="1" x14ac:dyDescent="0.3">
      <c r="A1" s="53" t="s">
        <v>0</v>
      </c>
      <c r="B1" s="54"/>
      <c r="C1" s="54"/>
      <c r="D1" s="54"/>
      <c r="E1" s="54"/>
      <c r="G1" s="54"/>
      <c r="H1" s="54"/>
    </row>
    <row r="2" spans="1:8" ht="28.5" customHeight="1" x14ac:dyDescent="0.3">
      <c r="A2" s="49" t="s">
        <v>14</v>
      </c>
      <c r="B2" s="49"/>
    </row>
    <row r="3" spans="1:8" s="40" customFormat="1" x14ac:dyDescent="0.3">
      <c r="A3" s="39" t="s">
        <v>33</v>
      </c>
    </row>
    <row r="4" spans="1:8" ht="17.149999999999999" customHeight="1" x14ac:dyDescent="0.3">
      <c r="A4" s="41"/>
    </row>
    <row r="5" spans="1:8" ht="39.75" customHeight="1" x14ac:dyDescent="0.3">
      <c r="A5" s="36" t="s">
        <v>4</v>
      </c>
      <c r="B5" s="50" t="s">
        <v>16</v>
      </c>
      <c r="C5" s="50"/>
      <c r="D5" s="50"/>
      <c r="E5" s="50"/>
      <c r="F5" s="20" t="s">
        <v>0</v>
      </c>
      <c r="G5" s="54"/>
      <c r="H5" s="54"/>
    </row>
    <row r="6" spans="1:8" ht="55.5" customHeight="1" x14ac:dyDescent="0.3">
      <c r="A6" s="25" t="s">
        <v>5</v>
      </c>
      <c r="B6" s="50" t="s">
        <v>1</v>
      </c>
      <c r="C6" s="50"/>
      <c r="D6" s="50" t="s">
        <v>2</v>
      </c>
      <c r="E6" s="50"/>
      <c r="F6" s="20" t="s">
        <v>20</v>
      </c>
    </row>
    <row r="7" spans="1:8" ht="29.25" customHeight="1" x14ac:dyDescent="0.3">
      <c r="A7" s="5" t="s">
        <v>18</v>
      </c>
      <c r="B7" s="28">
        <v>46142</v>
      </c>
      <c r="C7" s="29">
        <v>558</v>
      </c>
      <c r="D7" s="28">
        <v>46173</v>
      </c>
      <c r="E7" s="29">
        <v>615</v>
      </c>
      <c r="F7" s="32">
        <f>E7-C7</f>
        <v>57</v>
      </c>
    </row>
    <row r="8" spans="1:8" x14ac:dyDescent="0.3">
      <c r="A8" s="26" t="s">
        <v>0</v>
      </c>
      <c r="B8" s="51"/>
      <c r="C8" s="51"/>
      <c r="D8" s="51"/>
      <c r="E8" s="51"/>
      <c r="F8" s="26"/>
      <c r="G8" s="52"/>
      <c r="H8" s="52"/>
    </row>
    <row r="9" spans="1:8" ht="15" customHeight="1" x14ac:dyDescent="0.3">
      <c r="A9" s="7" t="s">
        <v>9</v>
      </c>
      <c r="B9" s="8"/>
      <c r="C9" s="8"/>
      <c r="D9" s="8"/>
      <c r="E9" s="8"/>
      <c r="F9" s="24" t="s">
        <v>0</v>
      </c>
    </row>
    <row r="10" spans="1:8" ht="15" customHeight="1" x14ac:dyDescent="0.3">
      <c r="A10" s="42" t="s">
        <v>7</v>
      </c>
      <c r="B10" s="43"/>
      <c r="C10" s="43"/>
      <c r="D10" s="43"/>
      <c r="E10" s="44"/>
      <c r="F10" s="12">
        <v>5874.9</v>
      </c>
      <c r="H10" s="24"/>
    </row>
    <row r="11" spans="1:8" ht="15" customHeight="1" x14ac:dyDescent="0.3">
      <c r="A11" s="48" t="s">
        <v>19</v>
      </c>
      <c r="B11" s="43"/>
      <c r="C11" s="43"/>
      <c r="D11" s="43"/>
      <c r="E11" s="44"/>
      <c r="F11" s="13">
        <f>F7</f>
        <v>57</v>
      </c>
      <c r="H11" s="24"/>
    </row>
    <row r="12" spans="1:8" ht="18.75" customHeight="1" x14ac:dyDescent="0.3">
      <c r="A12" s="48" t="s">
        <v>21</v>
      </c>
      <c r="B12" s="43"/>
      <c r="C12" s="43"/>
      <c r="D12" s="43"/>
      <c r="E12" s="44"/>
      <c r="F12" s="12">
        <v>32</v>
      </c>
      <c r="H12" s="24"/>
    </row>
    <row r="13" spans="1:8" ht="15" customHeight="1" x14ac:dyDescent="0.3">
      <c r="A13" s="42" t="s">
        <v>22</v>
      </c>
      <c r="B13" s="43"/>
      <c r="C13" s="43"/>
      <c r="D13" s="43"/>
      <c r="E13" s="44"/>
      <c r="F13" s="13">
        <f>F11-F12</f>
        <v>25</v>
      </c>
      <c r="H13" s="24"/>
    </row>
    <row r="14" spans="1:8" ht="15" customHeight="1" x14ac:dyDescent="0.3">
      <c r="A14" s="42" t="s">
        <v>23</v>
      </c>
      <c r="B14" s="43"/>
      <c r="C14" s="43"/>
      <c r="D14" s="43"/>
      <c r="E14" s="44"/>
      <c r="F14" s="15">
        <f>F13*77.44</f>
        <v>1936</v>
      </c>
      <c r="H14" s="24"/>
    </row>
    <row r="15" spans="1:8" ht="29.25" customHeight="1" x14ac:dyDescent="0.3">
      <c r="A15" s="45" t="s">
        <v>11</v>
      </c>
      <c r="B15" s="46"/>
      <c r="C15" s="46"/>
      <c r="D15" s="46"/>
      <c r="E15" s="47"/>
      <c r="F15" s="17">
        <f>F14/F10</f>
        <v>0.32953752404296244</v>
      </c>
      <c r="H15" s="24"/>
    </row>
    <row r="18" ht="29.25" customHeight="1" x14ac:dyDescent="0.3"/>
    <row r="19" s="40" customFormat="1" x14ac:dyDescent="0.3"/>
    <row r="22" ht="51.75" customHeight="1" x14ac:dyDescent="0.3"/>
    <row r="23" ht="32.2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27" customHeight="1" x14ac:dyDescent="0.3"/>
  </sheetData>
  <mergeCells count="15">
    <mergeCell ref="G8:H8"/>
    <mergeCell ref="A1:E1"/>
    <mergeCell ref="G1:H1"/>
    <mergeCell ref="A2:B2"/>
    <mergeCell ref="B5:E5"/>
    <mergeCell ref="G5:H5"/>
    <mergeCell ref="B6:C6"/>
    <mergeCell ref="D6:E6"/>
    <mergeCell ref="B8:E8"/>
    <mergeCell ref="A10:E10"/>
    <mergeCell ref="A11:E11"/>
    <mergeCell ref="A12:E12"/>
    <mergeCell ref="A13:E13"/>
    <mergeCell ref="A14:E14"/>
    <mergeCell ref="A15:E15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2026-06-26T07:31:09Z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